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160" windowHeight="14720" activeTab="0"/>
  </bookViews>
  <sheets>
    <sheet name="Elektro sterilizacija" sheetId="1" r:id="rId1"/>
    <sheet name="Rekapitulacija" sheetId="2" r:id="rId2"/>
    <sheet name="List3" sheetId="3" r:id="rId3"/>
  </sheets>
  <definedNames>
    <definedName name="_xlnm.Print_Area" localSheetId="1">'Rekapitulacija'!$A$4:$F$34</definedName>
  </definedNames>
  <calcPr fullCalcOnLoad="1"/>
</workbook>
</file>

<file path=xl/sharedStrings.xml><?xml version="1.0" encoding="utf-8"?>
<sst xmlns="http://schemas.openxmlformats.org/spreadsheetml/2006/main" count="728" uniqueCount="407">
  <si>
    <t>01</t>
  </si>
  <si>
    <t>kos</t>
  </si>
  <si>
    <t>02</t>
  </si>
  <si>
    <t>03</t>
  </si>
  <si>
    <t>04</t>
  </si>
  <si>
    <t>05</t>
  </si>
  <si>
    <t>06</t>
  </si>
  <si>
    <t>07</t>
  </si>
  <si>
    <t>komplet</t>
  </si>
  <si>
    <t>SVETILKE SKUPAJ</t>
  </si>
  <si>
    <t>m</t>
  </si>
  <si>
    <t>kom</t>
  </si>
  <si>
    <t>100 mm</t>
  </si>
  <si>
    <t>Dobava in polaganje instalacijskih rebrastih cevi tipa RB polaganje direktno v omete oziroma opaže pred betoniranjem. Predvidene so cevi naslednjih premerov</t>
  </si>
  <si>
    <t>16 mm</t>
  </si>
  <si>
    <t>23 mm</t>
  </si>
  <si>
    <t>Vodnik P-Y za izenačevanje potencialov in povezavo kovinskih mas, položen prosto ali uvlečen v predhodno položene instalacijske cevi</t>
  </si>
  <si>
    <t>P/F-Y  6 (HO7V-U)</t>
  </si>
  <si>
    <t>POPIS MATERIALA IN DEL ELEKTROINSTALACIJE JAKI IN ŠIBKI TOK</t>
  </si>
  <si>
    <t>ELEKTROINSTALACIJE - JAKI TOK</t>
  </si>
  <si>
    <t>SVETILKE</t>
  </si>
  <si>
    <t>Splošen opis, ki velja za vse svetilke</t>
  </si>
  <si>
    <t xml:space="preserve"> </t>
  </si>
  <si>
    <t>Projekt:     Elektroinstalacije jaki in šibki tok</t>
  </si>
  <si>
    <t>Faza:        Projekt za izvedbo</t>
  </si>
  <si>
    <t>Nadgradna LED svetilka zidna naslednjih karakteristik
- LED svetilka zidna,
- kovinsko barvano ohišje, belo
- akrilno steklo
- 1x sijalke 15,6W,LED, 3000°K
- IP 20
- ustreza svetilka kot npr.IZAR I
  Lucis</t>
  </si>
  <si>
    <r>
      <t>Z1</t>
    </r>
    <r>
      <rPr>
        <sz val="10"/>
        <rFont val="Arial CE"/>
        <family val="2"/>
      </rPr>
      <t xml:space="preserve">, 1x15,6W, LED </t>
    </r>
  </si>
  <si>
    <t>Svetilke varnostne razsvetljave, z vgrajeno LED.sijalko ustrezne moči, rezervnim virom napajanja (Ni-Cd aku.baterija), avtonomije 3 ure, avtomatičnim polnilcem in preklopno avtomatiko. K svetilki se doda ustrezen piktogram za označevanje najkrajše poti umika (montaža izpod svetilke na steno). Svetilka je v pripravnem spoju
Zaščita je IP 40 po IEC 529, v kolikor pri svetilki ni drugače napisano.
Svetilke so sledečih tipov:</t>
  </si>
  <si>
    <t>Za vse opise svetil veljajo naslednje splošne lastnosti, v kolikor ni v opisu posamezne svetilke drugače določeno:
- zajete so vse pripadajoče sijalke
- zajete so vse potrebne predspojne naprave in štarterji
- pri fluo.svetilkah in svetilkah z varčnimi sijalkami je v osnovi zajeta elektronska predspojna naprava v kolikor ni v opisu drugače določeno
- zajet je ves potreben montažni in pritrdilni material in
   montaža svetilke</t>
  </si>
  <si>
    <t>Dobava in polaganje kabelskih vodnikov tipa NYY-J delno na kabelske police delno uvlečen v izolirne cevi tipa RB in sicer:</t>
  </si>
  <si>
    <t>3x2,5 mm2</t>
  </si>
  <si>
    <t>5x1,5 mm2</t>
  </si>
  <si>
    <t>4x1,5 mm2</t>
  </si>
  <si>
    <t>3x1,5 mm2</t>
  </si>
  <si>
    <t>2x1,5 mm2</t>
  </si>
  <si>
    <t>P/F-Y  10 (HO7V-U)</t>
  </si>
  <si>
    <t>36 mm</t>
  </si>
  <si>
    <t>Kabelske police iz perforirane pocinkane pločevine, komplet z vsem potrebnim pritrdilnim, odcepnim in montažnim priborom 
naslednje širine:</t>
  </si>
  <si>
    <t>200 mm</t>
  </si>
  <si>
    <t>300 mm</t>
  </si>
  <si>
    <t>1×navadno</t>
  </si>
  <si>
    <t>Dobava in montaža stikal za podometno vgradnjo, modulne izvedbe najboljše kvalitetete , 10A/220V, po izbiri investitorja in sicer:</t>
  </si>
  <si>
    <t>Dobava in montaža IR detektorja gibanja z dtektorjem osvetlitve za vklop svetil, kot zaznavanja 360°, vgradnja v spuščen strop</t>
  </si>
  <si>
    <t>Dobava in vgradnja podometnih razvodnih škatel naslednjih velikosti:</t>
  </si>
  <si>
    <t>100 x 100 x 50 mm</t>
  </si>
  <si>
    <t>Dobava in vgradnja podometne razvodne škatle izenačevanja potenciala EC, z vgrajeno Cu zbiralko</t>
  </si>
  <si>
    <t>Izdelava ozemljitvenih spojev in spojev galvanskih izenačitev potenciala komplet z vsem potrebnim materialom - objemkami, kabelskimi čevlji in pritrditvijo na mesto spoja</t>
  </si>
  <si>
    <t>Priklop raznih naprav, elektromotornih pogonov ter elementov avtomatike:</t>
  </si>
  <si>
    <t>termostati in tipala</t>
  </si>
  <si>
    <t>Odstranitev obstoječih elektroinstalacij:</t>
  </si>
  <si>
    <t>odstranitev ostalih instalacijskih elementov - instalacijskih kanalov, stikal, vtičnic itd. S predajo na deponijo investitorja</t>
  </si>
  <si>
    <t>odstranitev obstoječega ožičenja vseh tokokrogov</t>
  </si>
  <si>
    <t>SKUPAJ</t>
  </si>
  <si>
    <t>ELEKTROINSTALACIJSKI MATERIAL</t>
  </si>
  <si>
    <t>Dobava in izdelava kabelskih glav v povijalni tehniki (Raychem), komplet z vsem potrebnim materialom, vključno s kabelskimi čevlji in priklopom. Predvidoma na kablih:</t>
  </si>
  <si>
    <t>2×navadno</t>
  </si>
  <si>
    <t>2xizmenično</t>
  </si>
  <si>
    <t>Dobava in montaža vtičnic, modulne izvedbe, z zaščitnim kontaktom,  modulne izvedbe za podometno vgradnjo, najboljše kvalitete in sicer:</t>
  </si>
  <si>
    <t>ELEKTROINSTALACIJE ŠIBKI TOK</t>
  </si>
  <si>
    <t>23</t>
  </si>
  <si>
    <t xml:space="preserve">1kos razdelilec 6x230V, s prenapetostno zaščito </t>
  </si>
  <si>
    <t>JE-H(St)H 1×2×0,8mm, rdeč, razreda E30</t>
  </si>
  <si>
    <t>Optični javljalnik požara, komplet s podnožjem in napisno ploščico, programsko nastavljivo območje delovanja, avtomatsko ali ročno šifriranje, self monitoring  tehnologija preverjanja delovanja, ohišje odporno na prah, napajalna napetost 15-33VDC, delovna temperatura -20°- +50°C
kot.npr. FAP O 420 + MS400 + TP4</t>
  </si>
  <si>
    <t>Oznaka ročnih javljalnikov in siren skladno z SIST 1013, velikosti 100×100mm</t>
  </si>
  <si>
    <t>Vključitev elementov požarnega javljanja v obstoječo zanko požarnih javljalnikov - komplet</t>
  </si>
  <si>
    <t>Obstoječa centrala PP javljanja:</t>
  </si>
  <si>
    <t>Pregled sistema s strani pooblaščenega izvajalca, pridobitev atesta brezhibnega delovanja</t>
  </si>
  <si>
    <t>Sistem aktivne požarne zaščite - požarno javljanje in alarmiranje</t>
  </si>
  <si>
    <t>Dobava in polaganje instalacijskih  cevi tipa PN polaganje direktno na distančne oklepnike. Predvidene so cevi naslednjih premerov</t>
  </si>
  <si>
    <t>Opomba: pred nabavo opreme preveriti in uskalditi z zahtevami investitorja!</t>
  </si>
  <si>
    <t>Kontrola pristopa mora biti kompatibilna z obstoječim sistemom uporabnika in povezana v skupni sistem</t>
  </si>
  <si>
    <t>Zagon sistema, šolanje uporabnikov</t>
  </si>
  <si>
    <t>V opisih so zajeta naslednja dela - velja za vse postavke</t>
  </si>
  <si>
    <t>- dobava in montaža, prevozi, vnosi materiala in opreme iznos in odvoz embalaže</t>
  </si>
  <si>
    <t>- vsi manipulativni in sorodni stroški ter režijski stroški gradbišča</t>
  </si>
  <si>
    <t>- ves drobni montažni in pritrdilni material</t>
  </si>
  <si>
    <t>- zarisovanje in usklajevanje z ostalimi izvajalci del</t>
  </si>
  <si>
    <t>- zavarovanje, pripravljalna in zaključna dela</t>
  </si>
  <si>
    <t>- skrb za pravilno vgradnjo vseh inštalacijskih cevi in naprav v AB konstrukcijo</t>
  </si>
  <si>
    <t>- vsa začasna in potrebna zaščitna obetoniranja instalacij</t>
  </si>
  <si>
    <t>- vsa dokazna dokumentacija in navodila prevedena v slovenski jezik</t>
  </si>
  <si>
    <t>- funkcionalni zagon naprav in funkcionalna predaja naprav uporabniku</t>
  </si>
  <si>
    <t>- vris vseh sprememb med gradnjo v PZI projekt - tlorisi in sheme</t>
  </si>
  <si>
    <t>- vsi prevodi posluževalnih tablojev naprav v slovenski jezik</t>
  </si>
  <si>
    <t>4×0,75 mm</t>
  </si>
  <si>
    <t>13,5 mm</t>
  </si>
  <si>
    <t>Dobava in polaganje instalacijskih cevi tipa pn polaganje direktno na omete s pomočjo distančnih oklepnikov. Predvidene so cevi naslednjih premerov</t>
  </si>
  <si>
    <t>08</t>
  </si>
  <si>
    <t>09</t>
  </si>
  <si>
    <t>10</t>
  </si>
  <si>
    <t>11</t>
  </si>
  <si>
    <t>12</t>
  </si>
  <si>
    <t>14</t>
  </si>
  <si>
    <t>drobni, spojni in montažni material</t>
  </si>
  <si>
    <t>1 kom prenapetostni odvodniki tip VGA 280,
          0,5kV/100kA, tripolni</t>
  </si>
  <si>
    <t>1 kom varovalčni odklopnik tip Tytan 63A/3p</t>
  </si>
  <si>
    <t>1 kom svetilka fluo.cev 1×18W v polikarbonatnem
              ohišju, z šuko vtičnico Rittal</t>
  </si>
  <si>
    <t>1 kom končno mikrostikalo 1-0, 10A</t>
  </si>
  <si>
    <t>2m Cu zbiralke 20×10mm (N+PE)</t>
  </si>
  <si>
    <t>napisne ploščice, oznake lementov in naprav, oznake kabelskih izvodov</t>
  </si>
  <si>
    <t>OPOMBA: stikalni blok ima vse dovode in odvode od zgoraj</t>
  </si>
  <si>
    <t>16</t>
  </si>
  <si>
    <t>17</t>
  </si>
  <si>
    <t>18</t>
  </si>
  <si>
    <t>19</t>
  </si>
  <si>
    <t>20</t>
  </si>
  <si>
    <t>21</t>
  </si>
  <si>
    <t>22</t>
  </si>
  <si>
    <t>priklop tehnoloških porabnikov</t>
  </si>
  <si>
    <t>Projektantski nadzor</t>
  </si>
  <si>
    <t>EUR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</si>
  <si>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</si>
  <si>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</si>
  <si>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</si>
  <si>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</si>
  <si>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</si>
  <si>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</si>
  <si>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</si>
  <si>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</si>
  <si>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</si>
  <si>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pazljiva demontaža obstoječih svetilk -  s predajo na deponijo investitorja</t>
  </si>
  <si>
    <t>Gradbena dela za potrebe izvedbe elektroinstalacij:</t>
  </si>
  <si>
    <t>vrtanje lukenj - prebojev pšremera 120 mm v betonske stene debeline 20</t>
  </si>
  <si>
    <t>izdelava utorov v betonske stene 50×30mm</t>
  </si>
  <si>
    <t>izdelava odprtin za vgraditev vtičnic in stikal v betonske stene dimenzij cca 110×60×60mm</t>
  </si>
  <si>
    <t>Izdelava PID dokumentacije</t>
  </si>
  <si>
    <t>SKUPNO za vse dela</t>
  </si>
  <si>
    <t>R E K A P I T U L A C I J A:</t>
  </si>
  <si>
    <t>A.</t>
  </si>
  <si>
    <t>B.</t>
  </si>
  <si>
    <t>C.</t>
  </si>
  <si>
    <t>Popust (v %)</t>
  </si>
  <si>
    <t>Skupaj s popustom brez DDV</t>
  </si>
  <si>
    <t>Vrednost DDV</t>
  </si>
  <si>
    <t>SKUPNA VREDNOST PONUDBE</t>
  </si>
  <si>
    <t>Svetilke</t>
  </si>
  <si>
    <t>Elektroinstalacijski material</t>
  </si>
  <si>
    <t>Univerzalno ožičenje in video nadzor</t>
  </si>
  <si>
    <t>Sistem aktivne požarne zaščite - požarno javljanje</t>
  </si>
  <si>
    <t>Kontrola pristopa in video hišne govorilne naprave</t>
  </si>
  <si>
    <t>Ostala skupna dela</t>
  </si>
  <si>
    <t>D.</t>
  </si>
  <si>
    <t>E.</t>
  </si>
  <si>
    <t>F.</t>
  </si>
  <si>
    <t>Dobava in polaganje vodnikov sistema za odkrivanje in javljanje požara, delno na kabelske police delno v izolirne cevi (zajete pri popisu univerzalnega ožičenja) in sicer:</t>
  </si>
  <si>
    <t>Kontrola pristopa in video hišne govorilne naprave - VHGN</t>
  </si>
  <si>
    <t>Kontrola temperature in vlage v prostorih lekarne</t>
  </si>
  <si>
    <t>Dobava in montaža senzorja temperature in vlage. Predvideni so senzorji naslednjih karakteristik:</t>
  </si>
  <si>
    <t>Prdviden je WEB senzor z PoE napajanjem za meritev temperature in vlage preko Ethernet vmesnika in sicer:</t>
  </si>
  <si>
    <t>ustreza kot.npr. WEB senzor tip T7610, Comet</t>
  </si>
  <si>
    <t>Karakteristike:
   - izvedba zidna
   - meritev temperature, vlage in tlaka
   - merilni obseg: temperatura  -20°C do +60°C
                              vlaga  0 do 100%
   - zanesljivost pri meritvi vlage +- 2,5% rH med 
                              5% in 95%, pri t = 23°C
   - zanesljivost merjenja temperature +- 0,6°C
   - resolucija 0,1°C, 0,1% rH, 0,1 HPa
   - merilni interval 2s
   - računalniški izračun točke rosišča, abs.vlažnosti
                              spec.vlažnosti, meš.razmerje
   - temperaturne kompenzacijasenzorja vlage pri
                              vseh temperaturah
   - IP zaščita: elektronika IP30, senzorji IP40
   - priključitev LAN:  RJ 45, 100Base-TX
   - kom.protokoli;: WWW, ModbusTCP,SNMPv1,
                               SOAP, XML
    - alarmni protokoli: E-mail, SNMP Trap, Syslog
    - konfiguracija T-senzor, WWW konfiguracija
    - vgrajen display
    - napajanje: PoE skladno z IEEE 802.3af</t>
  </si>
  <si>
    <t>OPOMBA: ožičenje senzorjev (FTP kabel 4×2×24 AWG je zajet pri popisu univerzalnega ožičenja!</t>
  </si>
  <si>
    <t>Nastavitve in umerjanje senzorjev temperature in vlage</t>
  </si>
  <si>
    <t>kpl</t>
  </si>
  <si>
    <t>Signalni kabel tipa LiY-CY položen na kabelske police oziroma uvlečen v izolirne cevi tipa RB in sicer:</t>
  </si>
  <si>
    <t>2 x 0,5mm + 4 x 0,22mm</t>
  </si>
  <si>
    <t>Signalni kabel tipa IY(St)Y položen na kabelske police oziroma uvlečen v izolirne cevi tipa RB in sicer:</t>
  </si>
  <si>
    <t>2 x 0,6 mm</t>
  </si>
  <si>
    <t>Izolirne plastične cevi tipa RB položene direktno v omet ali v opaž pred betoniranje. Uporabljeni so naslednji preseki</t>
  </si>
  <si>
    <t>RB 16 mm</t>
  </si>
  <si>
    <t>Izolirne plastične cevi tipa PN položene direktno na omet na distančne oklepnike. Uporabljeni so naslednji preseki</t>
  </si>
  <si>
    <t>Drobni in ostali material ter dela izven popisa, po predhodni specifikaciji izvajalca del in odobritvi investitorja (ocenjeno 3%)</t>
  </si>
  <si>
    <t>%</t>
  </si>
  <si>
    <t>odklop vseh razdelilnih omar, ki ostanejo brez funkcije (4kom) oziroma so že izven porabe in demontaža omar z odvozom na deponijo investitorja</t>
  </si>
  <si>
    <t>Dobava in montaža kabelskih polic tipa PK komplet z vsem potrebnim pritrdilnim materialom, nosilnimi konzolami, odcepnimi T kosi, koleni horizontalnimi in vertikalnimi. Predvidedene so naslednje dimenzije polic:</t>
  </si>
  <si>
    <t>PK 100</t>
  </si>
  <si>
    <t>13</t>
  </si>
  <si>
    <t>- komunikacijske in ostale TK vtičnice so zajete v popisu telekomunikacij</t>
  </si>
  <si>
    <t>Skupaj</t>
  </si>
  <si>
    <t>130/72 130x72mm dvodelni</t>
  </si>
  <si>
    <t>2×navadno + 1xizmenično</t>
  </si>
  <si>
    <t>1xizmenično</t>
  </si>
  <si>
    <t>1×križno</t>
  </si>
  <si>
    <t>3 kom kompaktnerazdelilne sponke 160A (1×70mm
             dovod, odvodi 2×35mm, 5×16mm,4×10mm)</t>
  </si>
  <si>
    <t>priklop konvektorjev</t>
  </si>
  <si>
    <t>priklop klimata</t>
  </si>
  <si>
    <t>Dopolnitev strelovodne naprave - lovilnih vodov na strehi</t>
  </si>
  <si>
    <t>Na strehi objekta se montira nova klima naprava, ki jo je potrebno ščititi pre atmosferskimi pražnjenji in se v ta namen vgradi izoliran sistem lovilnih vodov okrog naprave. Sistem sestavljajo:</t>
  </si>
  <si>
    <t>24</t>
  </si>
  <si>
    <t>25</t>
  </si>
  <si>
    <r>
      <t>V1</t>
    </r>
    <r>
      <rPr>
        <sz val="10"/>
        <rFont val="Arial CE"/>
        <family val="2"/>
      </rPr>
      <t>, UP-LED 6-8W, 3h Beghelli (lahko tudi enakovredna)</t>
    </r>
  </si>
  <si>
    <t>Podometna doza za fiksni priključek</t>
  </si>
  <si>
    <t>400V, 16A, 3P+N+PE</t>
  </si>
  <si>
    <t>26</t>
  </si>
  <si>
    <t>3x4 mm2</t>
  </si>
  <si>
    <t>5x2,5 mm2</t>
  </si>
  <si>
    <t>29 mm</t>
  </si>
  <si>
    <t>Protivlomna naprava</t>
  </si>
  <si>
    <t>G.</t>
  </si>
  <si>
    <t>Objekt:     Lekarna OB Valdoltra</t>
  </si>
  <si>
    <t>Nadradna svetilka naslednjih karakteristik
- Al ohišje barvano   
- 1x sijalke 39W, LED, 4000°K, 2700lm
- barvna reprodukcija CRI 80
- IP65 
- simetrični širokokotni reflektor
- ustreza svetilka kot npr. BLIZ ROUND 40 SMART HF 
   Performance lighting</t>
  </si>
  <si>
    <r>
      <t>PL1</t>
    </r>
    <r>
      <rPr>
        <sz val="10"/>
        <rFont val="Arial"/>
        <family val="2"/>
      </rPr>
      <t xml:space="preserve"> 1x39W, LED</t>
    </r>
  </si>
  <si>
    <t>Vgradna svetilka naslednjih karakteristik
- downlighter LED,
- AL prešano ohišje barvano, bele barve   
- 1x sijalke 34W, LED, 3000°K
- barvna reprodukcija CRI 90
- vgrajena napajalna enota
- ustreza svetilka kot npr. LIVAL HONY-R
  10V4D136</t>
  </si>
  <si>
    <r>
      <t xml:space="preserve">DL1 </t>
    </r>
    <r>
      <rPr>
        <sz val="10"/>
        <rFont val="Arial"/>
        <family val="2"/>
      </rPr>
      <t>1x34W, LED</t>
    </r>
  </si>
  <si>
    <t>Vgradna svetilka naslednjih karakteristik
- downlighter LED,
- AL prešano ohišje barvano, bele barve   
- 1x sijalke 34W, LED, 3000°K
- barvna reprodukcija CRI 90
- vgrajena napajalna enota
- svetilka mora biti opremljena z modulom
  varnostne razsvetljave, komplet z napajalnikom,
  Aku baterijami, avtomatskim preklopom 
  avtonomije delovanja 3 ure
- ustreza svetilka kot npr. LIVAL HONY-R
  10V4D136 + modul varnst razsvetljave</t>
  </si>
  <si>
    <r>
      <t xml:space="preserve">DL2 </t>
    </r>
    <r>
      <rPr>
        <sz val="10"/>
        <rFont val="Arial"/>
        <family val="2"/>
      </rPr>
      <t>1x34W z modulom varnstne razsvetljave, LED</t>
    </r>
  </si>
  <si>
    <r>
      <t xml:space="preserve">DL3 </t>
    </r>
    <r>
      <rPr>
        <sz val="10"/>
        <rFont val="Arial"/>
        <family val="2"/>
      </rPr>
      <t>1x22W, LED</t>
    </r>
  </si>
  <si>
    <t>Vgradna svetilka naslednjih karakteristik
- downlighter LED,
- AL prešano ohišje barvano, bele barve   
- 1x sijalke 34W, LED, 3000°K
- barvna reprodukcija CRI 80
- vgrajena napajalna enota
- ustreza svetilka kot npr. LIVAL HONY-R</t>
  </si>
  <si>
    <t>Vgradna svetilka modula 600×600 mm.
Ohišje iz jeklene in cinkane pločevine, belo prašno obarvane.  
Optika: iz prizmatičnega tehnopolimera z visoko stopnjo prosijanosti, kar zagotavčlja stopnjo bleščanja UGR ≤ 19 skladnao po standardu SIST EN 12464.1.2011. 
Proizvod je skladen s standardom EN 60589-1-CEI34.21
Stopnja zaščite skladna s standardom EN 60529, 
 - IP20/43
 - IK06
 - razred izolacije II
Polprevodniška predstikalna naprava
Svetlobni LED vir;  3.000 K, CRI ≥ 90
Življenska doba 50.000 h (L70/B20)
Efektivni svelobni tok ≥ 4.200 lm ± 10 %
Priključna moč ≤ 36,5 W
Proizvod kot na primer:
Thorn Lighting, Omega pro LED 4200-840
HF Q597 MRD</t>
  </si>
  <si>
    <t>Vgradna svetilka modula 600×600 mm.
Ohišje iz jeklene in cinkane pločevine, belo prašno obarvane.  
Optika: iz prizmatičnega tehnopolimera z visoko stopnjo prosijanosti, kar zagotavčlja stopnjo bleščanja UGR ≤ 19 skladnao po standardu SIST EN 12464.1.2011. 
Proizvod je skladen s standardom EN 60589-1-CEI34.21
Stopnja zaščite skladna s standardom EN 60529, 
 - IP20/43
 - IK06
 - razred izolacije II
Polprevodniška predstikalna naprava
Svetlobni LED vir;  3.000 K, CRI ≥ 90
Življenska doba 50.000 h (L70/B20)
Efektivni svelobni tok ≥ 4.200 lm ± 10 %
Priključna moč ≤ 36,5 W
Vgrajen modul varnostne razsvetljave komplet z
napajalnikom, preklopno avtomatiko in Aku
baterijami avtonomije 3 ur
Proizvod kot na primer:
Thorn Lighting, Omega pro LED 4200-840
HF E3 Q597 MRM</t>
  </si>
  <si>
    <r>
      <t xml:space="preserve">FL 3, </t>
    </r>
    <r>
      <rPr>
        <sz val="10"/>
        <rFont val="Arial"/>
        <family val="2"/>
      </rPr>
      <t>led, 48W + modul varn.razsvetl. 3 ur, IP 65 aseptični prostori</t>
    </r>
  </si>
  <si>
    <t>Vgradna svetilka 
Ohišje iz jeklene in cinkane pločevine, belo prašno obarvane
dimenzij 1196×330×900 mm
Difuzor: zaščitni 4mm steklo kaljeno
Optika: dark light dvojna, visokosijajna iz naodiziranega
Al debeline 2mm, mat, anti bleščeč
Premaz: bel epoxy, UV stabiliziran za aseptične prostore
Proizvod je skladen s standardom EN 60589-1-CEI34.21
Stopnja zaščite skladna s standardom EN 60529, 
 - IP65
 - IK06
 - razred izolacije II
Polprevodniška predstikalna naprava
Svetlobni LED vir;  4.000 K, CRI ≥ 90
Življenska doba 50.000 h (L70/B20)
Efektivni svelobni tok ≥ 3985 lm ± 10 %
Priključna moč ≤ 48 W
Vgrajen modul varnostne razsvetljave komplet z
napajalnikom, preklopno avtomatiko in Aku
baterijami avtonomije 3 ur
Proizvod kot na primer:
Disano, 843 Ermetica LED, za aseptične prostore</t>
  </si>
  <si>
    <r>
      <t xml:space="preserve">FL 2, </t>
    </r>
    <r>
      <rPr>
        <sz val="10"/>
        <rFont val="Arial"/>
        <family val="2"/>
      </rPr>
      <t>led panel, 36W + modul varn.razsvetl. 3 ur</t>
    </r>
  </si>
  <si>
    <r>
      <t xml:space="preserve">FL 1, </t>
    </r>
    <r>
      <rPr>
        <sz val="10"/>
        <rFont val="Arial"/>
        <family val="2"/>
      </rPr>
      <t>led panel 36W</t>
    </r>
  </si>
  <si>
    <t>Nadgradna svetilka LED</t>
  </si>
  <si>
    <t>- LED svetilka zidna
- kovinsko barvano ohišje, belo
- difuzor akrilno steklo
- 1× LED svetlobni vir 17,8W, 3000°K, 2045lm
- CRI &gt; 80
- IP 20
- dimenzije 1180×60×37mm
- ustreza svetilka kot npr. Equaline Mini, Thorn</t>
  </si>
  <si>
    <t>Z2, 1×17,8W, LED</t>
  </si>
  <si>
    <t>Nadgradna svetilka LED - zunanja zidna</t>
  </si>
  <si>
    <t xml:space="preserve">- plastično ohišje belo   
- 1x sijalke 35W, LED, 4000°K, 3315lm
- barvna reprodukcija CRI 80
- IP65 
- ustreza svetilka kot npr. 1264 VEGA LED, Disano </t>
  </si>
  <si>
    <t>ZZ1, 1×35W, LED zunanja, IP 65</t>
  </si>
  <si>
    <t>3xizmenično</t>
  </si>
  <si>
    <t>2xizmenično + 1×križno</t>
  </si>
  <si>
    <t>Dobava in montaža IR detektorja gibanja z dtektorjem osvetlitve za vklop svetil, kot zaznavanja 180°, vgradnja na zid zunaj</t>
  </si>
  <si>
    <t>Univerzalno ožičenje</t>
  </si>
  <si>
    <t>1 kom optični delilnik 12 delni, komplet z ustreznimi 
            zaključnimi vtičnicami SC</t>
  </si>
  <si>
    <t>1 kos priključni 19" horizontalni panel 24 x RJ45
          telefonski ISDN
         izvedba višine 1HE - komplet (z nosilnimi
          elementi, RJ45 moduli kategorije 6+, 
          protiprašnimi pokrovčki, pritrdilcem kablov,
          ozemljitvenim kompletom za panel</t>
  </si>
  <si>
    <t>5 kos urejevalci kablov</t>
  </si>
  <si>
    <t>1 kom ventilatorska prezračevalna enota</t>
  </si>
  <si>
    <t>aktivno opremo dobavi in vgradi investitor!</t>
  </si>
  <si>
    <t>Komunkacijsko vozlišče KRL:</t>
  </si>
  <si>
    <t xml:space="preserve">1 kos razvodna kovinska 19" vozliščna 
          komunikacijska omara višine 42U
         0,8×0,8×2,2m, zastekljena
         vrata </t>
  </si>
  <si>
    <t>Dobava in montaža podometnih telekomunikacijskih vtičnic vključno z zaključkom FTP kabla, komplet z okrasnim pokrovom in naslednjimi vgrajenimi jedri:</t>
  </si>
  <si>
    <t>Izdelava vseh potrebnih meritev telefonskega ožičenja (20 linij)  z izdelavo pisnih protokolov</t>
  </si>
  <si>
    <t>Dopolnitev obstoječe programske oprema za spremljanje stanja kontrole in vlagev skladno z zahtevami investitorja</t>
  </si>
  <si>
    <t>5 kos priključni 19" horizontalni panel 24 x RJ45
         izvedba višine 1HE - komplet (z nosilnimi
          elementi, FTP RJ45 moduli kategorije 6A, 
          protiprašnimi pokrovčki, pritrdilcem kablov,
          ozemljitvenim kompletom za panel</t>
  </si>
  <si>
    <t>Dobava in uvlačenje optičnega kabla TOSM03 1x12 CMAN, vodotesen, zaščiten proti glodalcem, UV odporen, v cevi kabelske kanalizacije</t>
  </si>
  <si>
    <t>Zaključevanje optičnega povezovalnega kabla na relaciji vozlišče KRL - vozlišče v centru IT (upravna zgradba), 12 vlaken, single mode,
komplet z izdelavo zaključnih  konektorjev, na obeh koncih</t>
  </si>
  <si>
    <t>Zaključevanje telefonskega povezovalnega kabla na Krone letvicah v razdelilni telefonski omarici kotlarne - 20 paric</t>
  </si>
  <si>
    <t>Dobava in polaganje tealefonskega kabla tipa IY(St)Y 10×4×0,6mm za povezavo KRL z glavnim delilnikom hišne telefonske centrale, na kabelskih policah</t>
  </si>
  <si>
    <t>Dobava in vgradnja video hišne govorilne naprave - barvne sestavljene iz 
 - 1x zunanje enote 
 - 1x notranje enote
 - 1x napajalna enota
 vključno z medsebojnimi povezavami - cca 25m (skladno z dobavljenim tipom)</t>
  </si>
  <si>
    <t xml:space="preserve">Ročni adresibilni javljalnik požara, komplet z ohišjem, LED indikacijo ob alarmu,  avtomatsko ali ročno adresiranje,  napajalna napetost 15-33VDC, delovna temperatura -20°- +50°C
</t>
  </si>
  <si>
    <t xml:space="preserve">Adresibilni LSN vmesnik z enim relejskim izhodom za nizke napetosti in tok 1A
</t>
  </si>
  <si>
    <t xml:space="preserve">Adresibilna hupa napajana iz zanke, 100dBA, prožena iz požarne centrale, vključno z interface modulom
</t>
  </si>
  <si>
    <t xml:space="preserve">Adresibilni LSN vmesnik z štirimi relejskimi izhodi za nizke napetosti in tok 1A
</t>
  </si>
  <si>
    <t xml:space="preserve">Adresibilni LSN vmesnik z štirimi vhodi 
</t>
  </si>
  <si>
    <t>Talno izpustno mesto sestavljeno iz:
- osnovne montažne škatle vgrajene v tla prostora
- montažne plošče za 9 priključnih mest
- pokrova talne doze, prilagojenega tipu talne obloge
V talno izpustno mesto se vgradi naslednja oprema:</t>
  </si>
  <si>
    <t>- 1× trojna vtičnica 16A/ 250V, rdeča z ozemljitvenim 
     kontaktom
- 1× trojna vtičnica 16A/ 250V, bela z ozemljitvenim 
     kontaktom</t>
  </si>
  <si>
    <t>Parapetni kanal izdelan iz Al pločevine, dokončno obarvan, dvoprekatni (jako in šibkotočni del), komplet z vmesnimi kovinskimi predelnimi pregradami, zaključnim zunanjim pokrovom, notranjimi in zunanjimi kotnimi elementi, pokrovi za zapiranje koncev, spojnimi elementi in vsem potrebnim montažnim in pritrdilnim materialom
Tip:</t>
  </si>
  <si>
    <t>400 mm</t>
  </si>
  <si>
    <t>Dobava in montaža vtičnic, modulne izvedbe, z zaščitnim kontaktom,  modulne izvedbe za vgradnjo v parapetne kanale, komplet z montažno škatlo in okrasnim pokrovom, najboljše kvalitete in sicer:</t>
  </si>
  <si>
    <t>trojne 16A/230V, bele</t>
  </si>
  <si>
    <t>trojne 16A/230V, rdeče</t>
  </si>
  <si>
    <t>enojne 16A/230V, bele</t>
  </si>
  <si>
    <t>dvojne 16A/230V, bele</t>
  </si>
  <si>
    <t>enojne 16A/230V, rdeče</t>
  </si>
  <si>
    <t>dvojne 16A/230V, rdeče</t>
  </si>
  <si>
    <t>Dobava in montaža vtičnic izdelanih v IP 56, opremljenih s pokrovom, modulne izvedbe, z zaščitnim kontaktom,  modulne izvedbe za podometno vgradnjo, najboljše kvalitete in sicer:</t>
  </si>
  <si>
    <t>Požarno javljanje se naveže na obstoječi sistem požarnega javljanja Siemens Cerberus tip , in vsa oprema mora biti kompatibilna z obstoječo!</t>
  </si>
  <si>
    <t>2× tipkalo klecno (žaluzije)</t>
  </si>
  <si>
    <t>Čitalnik brezkontaktnih kartic z dirrektnim binarnim izhodom,  čitalna razdalja 5-12 cm,  125kHz, komunikacija RS 485, tip RFID kartic mEM400x, HT1, napajanje 12VDC
kot npr. tip CMO-3 (četrta pot) obstoječi sistem</t>
  </si>
  <si>
    <t>Dobava in polaganje signalnega kabla tipa LiYCY , na kabelskih policah in PN, RB ceveh in sicer:</t>
  </si>
  <si>
    <t>4×0,75mm</t>
  </si>
  <si>
    <t>8×0,75mm</t>
  </si>
  <si>
    <t>Programiranje kontrole pristopa z vključitvijo v obstoječi centralni sistem kontrole dostopa objekta, vključno z obdelavo vseh dodtanih signalov - zaprtost vrat, odpiranje iz domofonskega sistema in deblokada iz požarnega javljanja</t>
  </si>
  <si>
    <t>Pristopni kontroler za do 10.000 uporabnikov, lasten spomin za do 250.000 dogodkov, za štiri  zunanje čitalnike, vgrajen napajalnik za napajanje 4 čitalnikov in 4 električnih prijemnikov (12VDC, max .250mA), kontrola odprtosti vrat, interlock blokada vrat, vhodi za odpiranje prreko domofonskega sistema in povezava na požarni sistem za potrebe deblokade, komunikacija z drugimi kontrolerji in ethernet mrežo, zaščita pred preobremenitvijo in kratkostična zaščita, zaščita pred nedovoljenim posegom v napravo, ustreznot standardom SIST-EN-50133-1, SIST EN 60839-11-1 in smernici za evakuacijske siteme po tehnični smernici SZPV 411
kot.npr. VT-500 (Četrta pot) obstoječ sistem
Upoštevati tudi montažo in priklop vseh signalnih in komunikacijskih povezav</t>
  </si>
  <si>
    <t xml:space="preserve">Vzorčna komora sestavljena iz ohišja, vgrajenim podnožjem, zbiralno cevjo dolžine 1,5m, optičnim javljalnikom vgrajenim v ohišje, programsko nastavljivim področjem delovanja
</t>
  </si>
  <si>
    <t>dodatno parametriranje sistema požarnega javljanja, uskladitev aplikacije  požarnega reda,testiranje, spuščanje v obratovanje, predaja sistema. Dela opravljajo pooblaščeni izvajalci vgrajenega sistema</t>
  </si>
  <si>
    <t>Prestavitev obstoječih kabelskih razvodov iz NN ogrodja TP, ki potekajo skozi obstoječo podkletitev stare TP, ki se jo opusti in sicer:</t>
  </si>
  <si>
    <t xml:space="preserve">odklop izvodov v obstoječem NN ogrodju </t>
  </si>
  <si>
    <t>rezanje kabelskih izvodov v energetski kineti ob lokaciji podkletitve stare TP in izvlačenje kablov s polaganjem v novo traso. Ocenjeno 4 del.ure na izvod</t>
  </si>
  <si>
    <t>izdelava kabelskih spojk s tehniko povijanje na naslednjih kabelskih presekih:</t>
  </si>
  <si>
    <t>5 × 16 mm2</t>
  </si>
  <si>
    <t>4 × 35 mm2</t>
  </si>
  <si>
    <t>5 × 35 mm2</t>
  </si>
  <si>
    <t>5 × 50 mm2</t>
  </si>
  <si>
    <t>4 × 70 mm2</t>
  </si>
  <si>
    <t>4 × (1×95) mm2</t>
  </si>
  <si>
    <t>izdelava kabelskih glav s tehniko povijanje, vključno z kabelskimi čevlji in priklopom na ustrezen izvod na naslednjih kabelskih presekih:</t>
  </si>
  <si>
    <t>dobava in polaganje kabelskih vodnikov za potrebe podaljšanja kabelskih vodnikov in sicer:</t>
  </si>
  <si>
    <t>1×95 mm2</t>
  </si>
  <si>
    <t>OPOZORILO: pred pričetkom selitve posameznega izvoda se mora dogovoriti termin s tehnično službo investitorja. Obvezno preveriti FAZNO ZAPOREDJE pred in po prestavitvi!</t>
  </si>
  <si>
    <t>Nadgradna svetilka LED - IP 65</t>
  </si>
  <si>
    <t xml:space="preserve">- plastično ohišje belo   
- 1x sijalke 48W, LED, 4000°K, 420lm
- barvna reprodukcija CRI 80
- IP65
- ustreza svetilka kot npr.  </t>
  </si>
  <si>
    <t>FL4, 1×48W, LED  IP 65</t>
  </si>
  <si>
    <t>Dobava in montaža stikal za nadometno vgradnjo, modulne izvedbe najboljše kvalitetete , 10A/220V, po izbiri investitorja in sicer:</t>
  </si>
  <si>
    <t>5x10  mm2</t>
  </si>
  <si>
    <t>5x35  mm2</t>
  </si>
  <si>
    <t>5×35mm2, Cu</t>
  </si>
  <si>
    <t>izdelan kot zidna omara  skupnih dimenzij 600×800×300mm, izdelan iz tipskih tovarniških omar v zaščitni stopnji IP56. Vrata so enokrilna, opremljena s trotočkovnim odpiralno-zapiralnim mehanizmom in ključavnico tipa objekt.
V omari je vgrajena naslednja oprema:</t>
  </si>
  <si>
    <t>1 kom motorsko zaščitno stikalo PKZM0, 2-4A),
               termična in kratkostična zaščita, 2x dodatni
                kontakti stanja (vklopljen in trip), montaža 
                na montažno ploščo</t>
  </si>
  <si>
    <t>4 kom močnostni odklopnik 63A (40A-63A),
               termična in kratkostična zaščita, 2x dodatni
                kontakti stanja (vklopljen in trip), montaža 
                na montažno ploščo</t>
  </si>
  <si>
    <t>1 kom glavno stikalo
             močnostni stikalo 100A
             z odvojeno ročico, podaljšano osjo, montaža
             na montažno ploščo</t>
  </si>
  <si>
    <t>6 kom instalacijski odklopilniki tipa F&amp;G 1.p, razni,
         “C” karakteristika, 10kA</t>
  </si>
  <si>
    <t>1 kom krmilno stikalo 1-0-2, 10A, montaža na vrata</t>
  </si>
  <si>
    <t>2 kom signalne lučke (zelena, rdeča) 230VAC</t>
  </si>
  <si>
    <t>11 kom Pg uvodnice - razne</t>
  </si>
  <si>
    <t>Vrstne sponke WDU:
        5 kom 35mm2
        20 kom 10 mm2
        12 kom 2,5mm2</t>
  </si>
  <si>
    <t>drobni, spojni in vezni material</t>
  </si>
  <si>
    <t>Dobava in montaža sobnega termostata za nadometno montažo</t>
  </si>
  <si>
    <t xml:space="preserve"> lovilne palice LOP04 s kompletom za pritrditev LOP-P02</t>
  </si>
  <si>
    <t>okrogli vodnik premera 10mm iz Al</t>
  </si>
  <si>
    <t>križna sponka za povezavo na lovilno palico</t>
  </si>
  <si>
    <t>križna sponka za povezavo na obstoječe lovilne vode</t>
  </si>
  <si>
    <t>ozemljitveni valjanec inox 25×4mm popložen v že izkopan jarek</t>
  </si>
  <si>
    <t>spoji Al žica na Al žico</t>
  </si>
  <si>
    <t>merilni spoji izdelani v pripadajoči podometni standardizirani omarici</t>
  </si>
  <si>
    <t>Izdelava električnih meritev, pregledov in preizkusov izvedenih elektroinstalacij in strelovodne naprave, skladno s tehničnimi predpisi z izdelavo pisnih protokolov</t>
  </si>
  <si>
    <t>2×1 mm</t>
  </si>
  <si>
    <t>Dobava in mopntaža stikalnega bloka SB RLN in SB RLNU  in sicer:</t>
  </si>
  <si>
    <t>izdelan kot prostostoječa omara  skupnih dimenzij 800×2000×400mm, izdelan iz tipskih tovarniških omar v zaščitni stopnji IP56. Vrata so enokrilna, opremljena s trotočkovnim odpiralno-zapiralnim mehanizmom in ključavnico tipa objekt.
Predvidene so omare dimenzij:
      - razvodno polje 800×2000×400mm 
         + podstavek 100mm 
V omari je vgrajena naslednja oprema:</t>
  </si>
  <si>
    <t>1× stikalo 1-0-2</t>
  </si>
  <si>
    <t>1 kom glavno stikalo
             močnostno stikalo 63 A,
             z odvojeno ročico, podaljšano osjo, montaža
             na montažno ploščo (kot npr. PN1 EATON)</t>
  </si>
  <si>
    <t>2 kom motorsko zaščitno stikalo PKZM-0 1-A,
       s pomožnimi kontakti NONC</t>
  </si>
  <si>
    <t>36 kom instalacijski odklopilniki tipa F&amp;G 1.p, razni,
         “C” karakteristika, 10kA</t>
  </si>
  <si>
    <t>2 kom instalacijski odklopilniki tipa F&amp;G 3.p, razni,
         “C” karakteristika, 10kA</t>
  </si>
  <si>
    <t>2 kom pomožni kontaktor tipa DIL ER</t>
  </si>
  <si>
    <t>2 kom močnostni kontaktor tipa DILM16 s pom.
              Kontakti NONC</t>
  </si>
  <si>
    <t>2 kom signalne lučke rdeče 230V</t>
  </si>
  <si>
    <t>2 kom signalne lučke zelene 230V</t>
  </si>
  <si>
    <t>2 kom nosilci Cu zbiralk</t>
  </si>
  <si>
    <t xml:space="preserve">PG uvodnice razne 45 kom
       </t>
  </si>
  <si>
    <t>Vrstne sponke WDU:
        5 kom 25mm2
        15 kom 6mm2
        140 kom 2,5mm2</t>
  </si>
  <si>
    <t>15 kom instalacijski odklopilniki tipa F&amp;G 1.p, razni,
         “C” karakteristika, 10kA</t>
  </si>
  <si>
    <t>1  kom instalacijski odklopilniki tipa F&amp;G 2.p, razni,
         DC</t>
  </si>
  <si>
    <t>1 kom napajalni modul sistema EASY, 230VAC/
            24VDC, 4,2A, kot npr. tip EASY600-POW</t>
  </si>
  <si>
    <t>1 kom programibilni rele tipa EASY719-DC-RC, 
        24VDC, 12 digitalnih vhodov, 6 digitalnih izhodov
        komplet z izdelavo programske opreme</t>
  </si>
  <si>
    <t>5 kom pomožni rele, 24VDC, komplet z ustreznim
       podnožjem, 3× preklopni kontakt 6A</t>
  </si>
  <si>
    <t>2 kom napajalne enote VHGN samo vgradnja</t>
  </si>
  <si>
    <t>Skupno:</t>
  </si>
  <si>
    <t>Del namenjen SB RLNU:</t>
  </si>
  <si>
    <t>označitev dela SB RLNU z rdečo barvo</t>
  </si>
  <si>
    <t>Del namenjen SB RLN:</t>
  </si>
  <si>
    <t>Dobava in montaža stikalnega bloka Rkomp in sicer:</t>
  </si>
  <si>
    <t>5x16  mm2</t>
  </si>
  <si>
    <t>5x25  mm2</t>
  </si>
  <si>
    <t>5×10mm2, Cu</t>
  </si>
  <si>
    <t>5×16mm2, Cu</t>
  </si>
  <si>
    <t>5×25mm2, Cu</t>
  </si>
  <si>
    <t>Dobava in polaganje signalnih kablov tipa LiYCY  in sicer:</t>
  </si>
  <si>
    <t>3x6  mm2</t>
  </si>
  <si>
    <t>5x50  mm2</t>
  </si>
  <si>
    <t>4x150  mm2</t>
  </si>
  <si>
    <t>5×50mm2, Cu</t>
  </si>
  <si>
    <t>4×150mm2, Cu</t>
  </si>
  <si>
    <t>Dobava in mopntaža stikalnega bloka Rstl in sicer:</t>
  </si>
  <si>
    <t>1 kom glavno stikalo
             močnostno stikalo 250A,
             z odvojeno ročico, podaljšano osjo, montaža
             na zbiralnični sistem 60mm</t>
  </si>
  <si>
    <t>15</t>
  </si>
  <si>
    <t>27</t>
  </si>
  <si>
    <t>NN ogrodje TP Valdoltra:</t>
  </si>
  <si>
    <t>V NN ogrodju se izvedejo naslednja dela:</t>
  </si>
  <si>
    <t>- odklop obstoječih izvodov do obstoječih kompres-
  rjev z izvleko kabelskih povezav, 2x, cca 25m 
  dolžine</t>
  </si>
  <si>
    <t>- priklop novih izvodov za potrebe Rstl, SB RNL in 
   SB RNLU, ter JR na obstoječe odklopnike skladno
   s projektom</t>
  </si>
  <si>
    <t>28</t>
  </si>
  <si>
    <t>Razdelilnik RUPS v NN prostoru TP</t>
  </si>
  <si>
    <t>Na obstoječi zbiralnični sistem 60 mm Rittal v polju 2 se dogradi:</t>
  </si>
  <si>
    <t xml:space="preserve"> 3 kom univerzalni nosilec elementov 50A, ožičen
           širine 54mm, izvodi spodaj, komplet z kom-
           paktnim zašitnim stikalom PKZM 4, 40A, s  
           pretokovno in kratkostično zaščito. Element
           naj bo pritrjen s natičnim sistemom</t>
  </si>
  <si>
    <t>29</t>
  </si>
  <si>
    <t xml:space="preserve">3 kom priključni adapterjev za priklop na zbiralke
            do 800 A, na sistemskizbiral.sistem </t>
  </si>
  <si>
    <t xml:space="preserve">9 kom nosilci sistemskih zbiralk 800A </t>
  </si>
  <si>
    <t>6 kom končnik izolirnega korita</t>
  </si>
  <si>
    <t>6 kom izolirni zaključek zbiralk</t>
  </si>
  <si>
    <t>3 kom dvopolni nosilec zbiralk (PE + N)</t>
  </si>
  <si>
    <t>dobava in vgradnja Cu zbiralk 30×10mm, l=3m</t>
  </si>
  <si>
    <t>Obstoječi razdelilni stikalni blok R-JR (javna razsvetljava)</t>
  </si>
  <si>
    <t>Obstoječi stikalni blok R-JR se prestavi na novo lokacijo in sicer iz stare TP na povezovalni hodnik. Predvidena dela:</t>
  </si>
  <si>
    <t>odklop dovoda v NN ogrodje TP in izvlačenje dovodnegab kabla (5×10mm2)
odklop razvodnih kabelskih vodnikov (5 kom preseka do 5×4mm2)
demontaža stikalnega bloka</t>
  </si>
  <si>
    <t>montažna dela:</t>
  </si>
  <si>
    <t>Postavitev stikalnega bloka na novo lokacijo
priklop na novo izveden dovod (5×16mm2) na bloku in v NN ogrodju TP
izvedba podaljšanja obstoječih izvodov z izdelavo spojke in uvlačenja podaljšanih kablov do nove lokacije (cca 5 spojk na kablih do 5×4mm2, 40m kabla NYY-J, 35m RB cevi 36mm</t>
  </si>
  <si>
    <t>30</t>
  </si>
  <si>
    <t>31</t>
  </si>
  <si>
    <t>32</t>
  </si>
  <si>
    <r>
      <t>2 kom  odklopnika 100-125A,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3.p,  z 
               magnetotermično zaščito in dodatnim
               kontaktnim slogom tipa M22-K10</t>
    </r>
  </si>
  <si>
    <r>
      <t>1 kom  odklopnika 40-63A,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3.p,  z 
               magnetotermično zaščito in dodatnim
               kontaktnim slogom tipa M22-K10</t>
    </r>
  </si>
  <si>
    <r>
      <t>2 kom  odklopnika 100-160A,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3.p,  z 
               magnetotermično zaščito in dodatnim
               kontaktnim slogom tipa M22-K10</t>
    </r>
  </si>
  <si>
    <r>
      <t>2 kom  zaščitna stikala PKZM4-32-CB,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3.p,  z 
               magnetotermično zaščito in dodatnim
               kontaktnim slogom tipa M22-K10</t>
    </r>
  </si>
  <si>
    <t>1 kom montažna priklopna plošča 
         - adapterja za naprave do 250 A,
          na sistemski zbiralnični sistem 800A, modula
          60mm (priključki spodaj) Rittal</t>
  </si>
  <si>
    <t>6 kom montažna priklopna plošča 
         - adapterja za naprave do 160 A,
          na sistemski zbiralnični sistem 800A, modula
          60mm (priključki spodaj) Rittal</t>
  </si>
  <si>
    <t>8 kom montažna priklopna plošča 
         - adapterja za naprave do 50 A, 54mm
          na sistemski zbiralnični sistem 800A, modula
          60mm (priključki spodaj) Rittal</t>
  </si>
  <si>
    <t>3 kom izolirna korita sistemskih zbiralke dolžine 500 mm</t>
  </si>
  <si>
    <t xml:space="preserve">9 kom sistemske zbiralke 800A, l=495mm, </t>
  </si>
  <si>
    <t>2 kom adapter za povezavo zbiralk 400A tip SV 3440
          Rittal</t>
  </si>
  <si>
    <t>3 kom flexibilne zbiralke Flexibar, 5×24×1mm, L=2m</t>
  </si>
  <si>
    <t xml:space="preserve">PG uvodnice:
      1× kabel 4x150
      2× kabel 4×50
      2×kabel 4×35
      1×kabel 5×16
      3×kabel 5×10
      8×kabel 3×2,5
       10×kabel 3×1,5
       8× signalni IY(St)Y do 4×0,75
       </t>
  </si>
  <si>
    <t>Vrstne sponke WDU:
        20 kom 2,5mm2</t>
  </si>
  <si>
    <t>izdelan kot prostostoječa omara  skupnih dimenzij 600×2000×400mm, izdelan iz tipskih tovarniških omar v zaščitni stopnji IP56. Vrata so enokrilna, opremljena s trotočkovnim odpiralno-zapiralnim mehanizmom in ključavnico tipa objekt.
Predvidene so omare dimenzij:
      - razvodno polje 600×2000×400mm 
         + podstavek 100mm 
V omari je vgrajena naslednja oprema:</t>
  </si>
  <si>
    <t>ocenjeno 72 delovnih ur</t>
  </si>
  <si>
    <t>4.0</t>
  </si>
  <si>
    <t>4.1</t>
  </si>
  <si>
    <t>4.2</t>
  </si>
  <si>
    <t>SKUPAJ 4.2</t>
  </si>
  <si>
    <t>4.3</t>
  </si>
  <si>
    <t>4.3.1</t>
  </si>
  <si>
    <t>SKUPAJ 4.3.1</t>
  </si>
  <si>
    <t>4.3.2</t>
  </si>
  <si>
    <t>SKUPAJ 4.3.2</t>
  </si>
  <si>
    <t>4.3.3</t>
  </si>
  <si>
    <t>4.4</t>
  </si>
  <si>
    <t>SKUPAJ 4.4</t>
  </si>
  <si>
    <t>SKUPAJ 4.3.3</t>
  </si>
  <si>
    <t>4.3.4</t>
  </si>
  <si>
    <t>SKUPAJ 4.3.4</t>
  </si>
  <si>
    <t>4.3.5</t>
  </si>
  <si>
    <t>SKUPAJ 4.3.5</t>
  </si>
  <si>
    <t>10 Gbit/s ready (500 MHz)</t>
  </si>
  <si>
    <t>Kabli morajo biti tipa LSFROH (Low smoke free of halogen)</t>
  </si>
  <si>
    <t>Izvedbena dokumentacije s priloženimi meritvami iz prejšnje točke</t>
  </si>
  <si>
    <t>V popisnih postavkah ke zajet ves drobni montažni in vezni materiak kakor tudi transportni stroški</t>
  </si>
  <si>
    <t>Kabli moraj biti  SFTP Cat 6A (CLASS EA), obojestransko zaklučeni z ozemljitvijo</t>
  </si>
  <si>
    <t>Izvedene meritve vsekega posameznega komunikacijskega priključka (permanent link), ki morajo potrditi ustreznost s standardom CLASS EA PoE (cat6A PoE)</t>
  </si>
  <si>
    <t>10 letna sistemska garancija</t>
  </si>
  <si>
    <t>Kabel univerzalnega žičenja tip brezhalogen SFTP Cat.6A (obojestransko zaključen z ozemljitvijo)delno uvlečen v izolirne cevi delno pa v parapetne kanale</t>
  </si>
  <si>
    <t>2 kom RJ 45, cat.6A, protiprašni pokrov</t>
  </si>
  <si>
    <t>1 kom RJ 45, cat.6A, protiprašni pokrov</t>
  </si>
  <si>
    <t>Dobava in montaža  telekomunikacijskih vtičnic v parapetne kanale oziroma talne izpustne doze vključno z zaključevanjem FTP kablov, komplet z vgradno dozo, okrasnim pokrovom in naslednjimi vgrajenimi jedri:</t>
  </si>
  <si>
    <t>Izdelava vseh potrebnih meritev univerzalnega ožičenja (68 linij) in optičnih povezav (12 vlaken) z izdelavo pisnih protokolov - rezultati meritev morajo ustrezati standardu CLASS EA PoE</t>
  </si>
  <si>
    <t>Protivlomno varovanje - predpriprava</t>
  </si>
  <si>
    <t>Za potrebe protilomnega varoavanja se pripravi le ožičenje. Elemente in naprave dobavi in montira imvestitor v lastni režiji.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</si>
</sst>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%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4]dddd\,\ dd\.\ mmmm\ yyyy"/>
    <numFmt numFmtId="179" formatCode="_-* #,##0\ _S_I_T_-;\-* #,##0\ _S_I_T_-;_-* \-??\ _S_I_T_-;_-@_-"/>
    <numFmt numFmtId="180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24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9" fontId="8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justify"/>
    </xf>
    <xf numFmtId="1" fontId="0" fillId="0" borderId="0" xfId="0" applyNumberFormat="1" applyFont="1" applyAlignment="1" applyProtection="1">
      <alignment vertical="top" wrapText="1"/>
      <protection/>
    </xf>
    <xf numFmtId="1" fontId="0" fillId="0" borderId="0" xfId="0" applyNumberFormat="1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quotePrefix="1">
      <alignment horizontal="left" vertical="top" wrapText="1"/>
    </xf>
    <xf numFmtId="1" fontId="0" fillId="0" borderId="0" xfId="0" applyNumberFormat="1" applyFont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top"/>
    </xf>
    <xf numFmtId="0" fontId="0" fillId="0" borderId="0" xfId="0" applyFont="1" applyAlignment="1" quotePrefix="1">
      <alignment horizontal="right" vertical="top" wrapText="1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right" vertical="top"/>
    </xf>
    <xf numFmtId="1" fontId="0" fillId="0" borderId="0" xfId="0" applyNumberFormat="1" applyFont="1" applyAlignment="1" applyProtection="1" quotePrefix="1">
      <alignment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 quotePrefix="1">
      <alignment vertical="top"/>
    </xf>
    <xf numFmtId="1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3" fontId="0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justify" vertical="top" wrapText="1"/>
    </xf>
    <xf numFmtId="4" fontId="3" fillId="0" borderId="0" xfId="0" applyNumberFormat="1" applyFont="1" applyAlignment="1">
      <alignment/>
    </xf>
    <xf numFmtId="0" fontId="0" fillId="0" borderId="0" xfId="0" applyFont="1" applyAlignment="1" quotePrefix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4" fontId="9" fillId="0" borderId="0" xfId="0" applyNumberFormat="1" applyFont="1" applyAlignment="1" applyProtection="1">
      <alignment vertical="top" wrapText="1"/>
      <protection locked="0"/>
    </xf>
    <xf numFmtId="4" fontId="15" fillId="0" borderId="0" xfId="0" applyNumberFormat="1" applyFont="1" applyAlignment="1" applyProtection="1">
      <alignment wrapText="1"/>
      <protection/>
    </xf>
    <xf numFmtId="4" fontId="15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9" fillId="0" borderId="0" xfId="0" applyNumberFormat="1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right" wrapText="1"/>
      <protection/>
    </xf>
    <xf numFmtId="4" fontId="16" fillId="0" borderId="0" xfId="0" applyNumberFormat="1" applyFont="1" applyAlignment="1">
      <alignment horizontal="right" wrapText="1"/>
    </xf>
    <xf numFmtId="4" fontId="9" fillId="0" borderId="0" xfId="0" applyNumberFormat="1" applyFont="1" applyAlignment="1" applyProtection="1">
      <alignment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4" fontId="16" fillId="0" borderId="0" xfId="0" applyNumberFormat="1" applyFont="1" applyBorder="1" applyAlignment="1" applyProtection="1">
      <alignment horizontal="right" wrapText="1"/>
      <protection/>
    </xf>
    <xf numFmtId="4" fontId="16" fillId="0" borderId="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4" fontId="9" fillId="0" borderId="10" xfId="0" applyNumberFormat="1" applyFont="1" applyBorder="1" applyAlignment="1" applyProtection="1">
      <alignment wrapText="1"/>
      <protection locked="0"/>
    </xf>
    <xf numFmtId="4" fontId="16" fillId="0" borderId="10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 horizontal="right"/>
      <protection/>
    </xf>
    <xf numFmtId="0" fontId="14" fillId="0" borderId="10" xfId="0" applyFont="1" applyBorder="1" applyAlignment="1">
      <alignment/>
    </xf>
    <xf numFmtId="4" fontId="14" fillId="0" borderId="10" xfId="0" applyNumberFormat="1" applyFont="1" applyBorder="1" applyAlignment="1" applyProtection="1">
      <alignment/>
      <protection locked="0"/>
    </xf>
    <xf numFmtId="4" fontId="16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4" fontId="18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>
      <alignment vertical="top" wrapText="1"/>
    </xf>
    <xf numFmtId="1" fontId="0" fillId="0" borderId="0" xfId="0" applyNumberFormat="1" applyFont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14" fontId="9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12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horizontal="right" vertical="top"/>
    </xf>
    <xf numFmtId="0" fontId="9" fillId="0" borderId="0" xfId="0" applyNumberFormat="1" applyFont="1" applyAlignment="1">
      <alignment horizontal="right" vertical="top"/>
    </xf>
    <xf numFmtId="0" fontId="14" fillId="0" borderId="0" xfId="0" applyNumberFormat="1" applyFont="1" applyAlignment="1">
      <alignment horizontal="right" vertical="top"/>
    </xf>
    <xf numFmtId="0" fontId="1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4" fontId="19" fillId="0" borderId="0" xfId="0" applyNumberFormat="1" applyFont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ont="1" applyBorder="1" applyAlignment="1" applyProtection="1">
      <alignment horizontal="left" wrapText="1"/>
      <protection/>
    </xf>
    <xf numFmtId="1" fontId="8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Border="1" applyAlignment="1" applyProtection="1">
      <alignment horizontal="right" wrapText="1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3" fontId="3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10" xfId="0" applyNumberFormat="1" applyFont="1" applyFill="1" applyBorder="1" applyAlignment="1" applyProtection="1">
      <alignment horizontal="left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0" fontId="6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vertical="top" wrapText="1"/>
    </xf>
    <xf numFmtId="9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vertical="top" wrapText="1"/>
    </xf>
    <xf numFmtId="3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 vertical="top" wrapText="1"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3" fillId="0" borderId="0" xfId="0" applyNumberFormat="1" applyFont="1" applyAlignment="1">
      <alignment horizontal="righ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right"/>
    </xf>
    <xf numFmtId="4" fontId="2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quotePrefix="1">
      <alignment vertical="top" wrapText="1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41" applyFont="1" applyAlignment="1" applyProtection="1" quotePrefix="1">
      <alignment vertical="top" wrapText="1"/>
      <protection/>
    </xf>
    <xf numFmtId="0" fontId="3" fillId="0" borderId="0" xfId="41" applyFont="1" applyAlignment="1" applyProtection="1">
      <alignment vertical="top" wrapText="1"/>
      <protection/>
    </xf>
    <xf numFmtId="49" fontId="0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9" fontId="5" fillId="0" borderId="0" xfId="59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Alignment="1">
      <alignment horizontal="right"/>
    </xf>
    <xf numFmtId="180" fontId="5" fillId="0" borderId="0" xfId="59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Normal 2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6"/>
  <sheetViews>
    <sheetView tabSelected="1" zoomScale="150" zoomScaleNormal="150" zoomScalePageLayoutView="130" workbookViewId="0" topLeftCell="A478">
      <selection activeCell="B451" sqref="B451"/>
    </sheetView>
  </sheetViews>
  <sheetFormatPr defaultColWidth="9.140625" defaultRowHeight="12.75"/>
  <cols>
    <col min="1" max="1" width="5.7109375" style="56" customWidth="1"/>
    <col min="2" max="2" width="46.8515625" style="0" customWidth="1"/>
    <col min="3" max="3" width="5.00390625" style="23" customWidth="1"/>
    <col min="4" max="4" width="6.140625" style="55" customWidth="1"/>
    <col min="5" max="5" width="11.57421875" style="166" customWidth="1"/>
    <col min="6" max="6" width="13.7109375" style="128" customWidth="1"/>
    <col min="9" max="9" width="9.8515625" style="0" customWidth="1"/>
  </cols>
  <sheetData>
    <row r="2" ht="15">
      <c r="B2" s="22" t="s">
        <v>189</v>
      </c>
    </row>
    <row r="3" ht="15">
      <c r="B3" s="22"/>
    </row>
    <row r="4" ht="15">
      <c r="B4" s="22" t="s">
        <v>23</v>
      </c>
    </row>
    <row r="5" ht="15">
      <c r="B5" s="22"/>
    </row>
    <row r="6" ht="15">
      <c r="B6" s="22" t="s">
        <v>24</v>
      </c>
    </row>
    <row r="9" spans="1:6" s="21" customFormat="1" ht="15">
      <c r="A9" s="1"/>
      <c r="B9" s="20" t="s">
        <v>18</v>
      </c>
      <c r="C9" s="24"/>
      <c r="D9" s="157"/>
      <c r="E9" s="167"/>
      <c r="F9" s="213"/>
    </row>
    <row r="10" spans="1:6" s="21" customFormat="1" ht="15">
      <c r="A10" s="1"/>
      <c r="B10" s="20"/>
      <c r="C10" s="24"/>
      <c r="D10" s="157"/>
      <c r="E10" s="167"/>
      <c r="F10" s="213"/>
    </row>
    <row r="11" spans="1:6" s="42" customFormat="1" ht="12.75">
      <c r="A11" s="1"/>
      <c r="B11" s="72" t="s">
        <v>72</v>
      </c>
      <c r="C11" s="25"/>
      <c r="D11" s="3"/>
      <c r="E11" s="168"/>
      <c r="F11" s="214"/>
    </row>
    <row r="12" spans="1:6" s="42" customFormat="1" ht="12.75">
      <c r="A12" s="1"/>
      <c r="B12" s="73" t="s">
        <v>73</v>
      </c>
      <c r="C12" s="25"/>
      <c r="D12" s="3"/>
      <c r="E12" s="168"/>
      <c r="F12" s="214"/>
    </row>
    <row r="13" spans="1:6" s="42" customFormat="1" ht="12">
      <c r="A13" s="5"/>
      <c r="B13" s="74" t="s">
        <v>74</v>
      </c>
      <c r="C13" s="25"/>
      <c r="D13" s="3"/>
      <c r="E13" s="168"/>
      <c r="F13" s="214"/>
    </row>
    <row r="14" spans="1:6" s="42" customFormat="1" ht="12">
      <c r="A14" s="5"/>
      <c r="B14" s="74" t="s">
        <v>75</v>
      </c>
      <c r="C14" s="25"/>
      <c r="D14" s="3"/>
      <c r="E14" s="168"/>
      <c r="F14" s="214"/>
    </row>
    <row r="15" spans="1:6" s="42" customFormat="1" ht="12">
      <c r="A15" s="5"/>
      <c r="B15" s="74" t="s">
        <v>76</v>
      </c>
      <c r="C15" s="25"/>
      <c r="D15" s="3"/>
      <c r="E15" s="168"/>
      <c r="F15" s="214"/>
    </row>
    <row r="16" spans="1:6" s="42" customFormat="1" ht="12">
      <c r="A16" s="5"/>
      <c r="B16" s="74" t="s">
        <v>77</v>
      </c>
      <c r="C16" s="25"/>
      <c r="D16" s="3"/>
      <c r="E16" s="168"/>
      <c r="F16" s="214"/>
    </row>
    <row r="17" spans="1:6" s="42" customFormat="1" ht="12">
      <c r="A17" s="5"/>
      <c r="B17" s="74" t="s">
        <v>78</v>
      </c>
      <c r="C17" s="25"/>
      <c r="D17" s="3"/>
      <c r="E17" s="168"/>
      <c r="F17" s="214"/>
    </row>
    <row r="18" spans="1:6" s="42" customFormat="1" ht="12">
      <c r="A18" s="5"/>
      <c r="B18" s="74" t="s">
        <v>79</v>
      </c>
      <c r="C18" s="25"/>
      <c r="D18" s="3"/>
      <c r="E18" s="168"/>
      <c r="F18" s="214"/>
    </row>
    <row r="19" spans="1:6" s="42" customFormat="1" ht="12">
      <c r="A19" s="5"/>
      <c r="B19" s="74" t="s">
        <v>80</v>
      </c>
      <c r="C19" s="25"/>
      <c r="D19" s="3"/>
      <c r="E19" s="168"/>
      <c r="F19" s="214"/>
    </row>
    <row r="20" spans="1:6" s="42" customFormat="1" ht="12">
      <c r="A20" s="5"/>
      <c r="B20" s="74" t="s">
        <v>81</v>
      </c>
      <c r="C20" s="25"/>
      <c r="D20" s="3"/>
      <c r="E20" s="168"/>
      <c r="F20" s="214"/>
    </row>
    <row r="21" spans="1:6" s="42" customFormat="1" ht="12">
      <c r="A21" s="5"/>
      <c r="B21" s="74" t="s">
        <v>82</v>
      </c>
      <c r="C21" s="25"/>
      <c r="D21" s="3"/>
      <c r="E21" s="168"/>
      <c r="F21" s="214"/>
    </row>
    <row r="22" spans="1:6" s="42" customFormat="1" ht="12">
      <c r="A22" s="5"/>
      <c r="B22" s="74" t="s">
        <v>83</v>
      </c>
      <c r="C22" s="25"/>
      <c r="D22" s="3"/>
      <c r="E22" s="168"/>
      <c r="F22" s="214"/>
    </row>
    <row r="23" spans="1:6" s="42" customFormat="1" ht="12">
      <c r="A23" s="5"/>
      <c r="B23" s="71"/>
      <c r="C23" s="25"/>
      <c r="D23" s="3"/>
      <c r="E23" s="168"/>
      <c r="F23" s="214"/>
    </row>
    <row r="24" spans="1:6" ht="15">
      <c r="A24" s="1" t="s">
        <v>376</v>
      </c>
      <c r="B24" s="2" t="s">
        <v>19</v>
      </c>
      <c r="C24" s="25"/>
      <c r="D24" s="3"/>
      <c r="E24" s="168"/>
      <c r="F24" s="214"/>
    </row>
    <row r="25" spans="1:6" ht="12.75">
      <c r="A25" s="1"/>
      <c r="B25" s="4"/>
      <c r="C25" s="25"/>
      <c r="D25" s="3"/>
      <c r="E25" s="168"/>
      <c r="F25" s="214"/>
    </row>
    <row r="26" spans="1:6" s="18" customFormat="1" ht="13.5">
      <c r="A26" s="1" t="s">
        <v>377</v>
      </c>
      <c r="B26" s="17" t="s">
        <v>20</v>
      </c>
      <c r="C26" s="26"/>
      <c r="D26" s="19"/>
      <c r="E26" s="169"/>
      <c r="F26" s="215"/>
    </row>
    <row r="27" spans="1:6" ht="12">
      <c r="A27" s="5"/>
      <c r="B27" s="6"/>
      <c r="C27" s="25"/>
      <c r="D27" s="3"/>
      <c r="E27" s="168"/>
      <c r="F27" s="214"/>
    </row>
    <row r="28" spans="1:6" ht="12.75">
      <c r="A28" s="5"/>
      <c r="B28" s="7" t="s">
        <v>21</v>
      </c>
      <c r="C28" s="27"/>
      <c r="D28" s="8"/>
      <c r="E28" s="168"/>
      <c r="F28" s="78"/>
    </row>
    <row r="29" spans="1:6" ht="134.25" customHeight="1">
      <c r="A29" s="9" t="s">
        <v>22</v>
      </c>
      <c r="B29" s="6" t="s">
        <v>28</v>
      </c>
      <c r="C29" s="28"/>
      <c r="D29" s="10"/>
      <c r="E29" s="170"/>
      <c r="F29" s="85"/>
    </row>
    <row r="30" spans="1:6" ht="12">
      <c r="A30" s="9"/>
      <c r="B30" s="6"/>
      <c r="C30" s="28"/>
      <c r="D30" s="10"/>
      <c r="E30" s="170"/>
      <c r="F30" s="85"/>
    </row>
    <row r="31" spans="1:6" ht="99.75">
      <c r="A31" s="11" t="s">
        <v>0</v>
      </c>
      <c r="B31" s="12" t="s">
        <v>190</v>
      </c>
      <c r="C31" s="29"/>
      <c r="D31" s="13"/>
      <c r="E31" s="171"/>
      <c r="F31" s="216"/>
    </row>
    <row r="32" spans="1:6" ht="12.75">
      <c r="A32" s="58"/>
      <c r="B32" s="15" t="s">
        <v>191</v>
      </c>
      <c r="C32" s="29" t="s">
        <v>1</v>
      </c>
      <c r="D32" s="16">
        <v>1</v>
      </c>
      <c r="E32" s="172"/>
      <c r="F32" s="85">
        <f>SUM(D32*E32)</f>
        <v>0</v>
      </c>
    </row>
    <row r="33" spans="1:6" ht="12.75">
      <c r="A33" s="58"/>
      <c r="B33" s="15"/>
      <c r="C33" s="29"/>
      <c r="D33" s="16"/>
      <c r="E33" s="172"/>
      <c r="F33" s="85"/>
    </row>
    <row r="34" spans="1:6" ht="105" customHeight="1">
      <c r="A34" s="11" t="s">
        <v>2</v>
      </c>
      <c r="B34" s="12" t="s">
        <v>192</v>
      </c>
      <c r="C34" s="29"/>
      <c r="D34" s="13"/>
      <c r="E34" s="171"/>
      <c r="F34" s="216"/>
    </row>
    <row r="35" spans="1:6" ht="12.75">
      <c r="A35" s="58"/>
      <c r="B35" s="15" t="s">
        <v>193</v>
      </c>
      <c r="C35" s="29" t="s">
        <v>1</v>
      </c>
      <c r="D35" s="16">
        <v>56</v>
      </c>
      <c r="E35" s="172"/>
      <c r="F35" s="85">
        <f>SUM(D35*E35)</f>
        <v>0</v>
      </c>
    </row>
    <row r="36" spans="1:6" ht="12.75">
      <c r="A36" s="58"/>
      <c r="B36" s="15"/>
      <c r="C36" s="29"/>
      <c r="D36" s="16"/>
      <c r="E36" s="172"/>
      <c r="F36" s="85"/>
    </row>
    <row r="37" spans="1:6" ht="156" customHeight="1">
      <c r="A37" s="11" t="s">
        <v>3</v>
      </c>
      <c r="B37" s="12" t="s">
        <v>194</v>
      </c>
      <c r="C37" s="29"/>
      <c r="D37" s="13"/>
      <c r="E37" s="171"/>
      <c r="F37" s="216"/>
    </row>
    <row r="38" spans="1:6" ht="12.75">
      <c r="A38" s="58"/>
      <c r="B38" s="15" t="s">
        <v>195</v>
      </c>
      <c r="C38" s="29" t="s">
        <v>1</v>
      </c>
      <c r="D38" s="16">
        <v>8</v>
      </c>
      <c r="E38" s="172"/>
      <c r="F38" s="85">
        <f>SUM(D38*E38)</f>
        <v>0</v>
      </c>
    </row>
    <row r="39" spans="1:6" ht="12.75">
      <c r="A39" s="58"/>
      <c r="B39" s="15"/>
      <c r="C39" s="29"/>
      <c r="D39" s="16"/>
      <c r="E39" s="172"/>
      <c r="F39" s="85"/>
    </row>
    <row r="40" spans="1:6" ht="93" customHeight="1">
      <c r="A40" s="11" t="s">
        <v>4</v>
      </c>
      <c r="B40" s="12" t="s">
        <v>197</v>
      </c>
      <c r="C40" s="29"/>
      <c r="D40" s="13"/>
      <c r="E40" s="171"/>
      <c r="F40" s="216"/>
    </row>
    <row r="41" spans="1:6" ht="12.75">
      <c r="A41" s="58"/>
      <c r="B41" s="15" t="s">
        <v>196</v>
      </c>
      <c r="C41" s="29" t="s">
        <v>1</v>
      </c>
      <c r="D41" s="16">
        <v>3</v>
      </c>
      <c r="E41" s="172"/>
      <c r="F41" s="85">
        <f>SUM(D41*E41)</f>
        <v>0</v>
      </c>
    </row>
    <row r="42" spans="1:6" ht="12.75">
      <c r="A42" s="58"/>
      <c r="B42" s="15"/>
      <c r="C42" s="29"/>
      <c r="D42" s="16"/>
      <c r="E42" s="172"/>
      <c r="F42" s="85"/>
    </row>
    <row r="43" spans="1:6" ht="237">
      <c r="A43" s="11" t="s">
        <v>5</v>
      </c>
      <c r="B43" s="228" t="s">
        <v>198</v>
      </c>
      <c r="C43" s="29"/>
      <c r="D43" s="16"/>
      <c r="E43" s="172"/>
      <c r="F43" s="85"/>
    </row>
    <row r="44" spans="1:6" ht="12.75">
      <c r="A44" s="58"/>
      <c r="B44" s="229" t="s">
        <v>203</v>
      </c>
      <c r="C44" s="29" t="s">
        <v>1</v>
      </c>
      <c r="D44" s="16">
        <v>33</v>
      </c>
      <c r="E44" s="172"/>
      <c r="F44" s="85">
        <f>SUM(D44*E44)</f>
        <v>0</v>
      </c>
    </row>
    <row r="45" spans="1:6" ht="12.75">
      <c r="A45" s="58"/>
      <c r="B45" s="15"/>
      <c r="C45" s="29"/>
      <c r="D45" s="16"/>
      <c r="E45" s="172"/>
      <c r="F45" s="85"/>
    </row>
    <row r="46" spans="1:6" ht="274.5">
      <c r="A46" s="11" t="s">
        <v>6</v>
      </c>
      <c r="B46" s="228" t="s">
        <v>199</v>
      </c>
      <c r="C46" s="29"/>
      <c r="D46" s="16"/>
      <c r="E46" s="172"/>
      <c r="F46" s="85"/>
    </row>
    <row r="47" spans="1:6" ht="18" customHeight="1">
      <c r="A47" s="58"/>
      <c r="B47" s="229" t="s">
        <v>202</v>
      </c>
      <c r="C47" s="29" t="s">
        <v>1</v>
      </c>
      <c r="D47" s="16">
        <v>6</v>
      </c>
      <c r="E47" s="172"/>
      <c r="F47" s="85">
        <f>SUM(D47*E47)</f>
        <v>0</v>
      </c>
    </row>
    <row r="48" spans="1:6" ht="12.75">
      <c r="A48" s="58"/>
      <c r="B48" s="15"/>
      <c r="C48" s="29"/>
      <c r="D48" s="16"/>
      <c r="E48" s="172"/>
      <c r="F48" s="85"/>
    </row>
    <row r="49" spans="1:6" ht="341.25" customHeight="1">
      <c r="A49" s="11" t="s">
        <v>7</v>
      </c>
      <c r="B49" s="228" t="s">
        <v>201</v>
      </c>
      <c r="C49" s="29"/>
      <c r="D49" s="16"/>
      <c r="E49" s="172"/>
      <c r="F49" s="85"/>
    </row>
    <row r="50" spans="1:6" ht="28.5" customHeight="1">
      <c r="A50" s="58"/>
      <c r="B50" s="229" t="s">
        <v>200</v>
      </c>
      <c r="C50" s="29" t="s">
        <v>1</v>
      </c>
      <c r="D50" s="16">
        <v>2</v>
      </c>
      <c r="E50" s="172"/>
      <c r="F50" s="85">
        <f>SUM(D50*E50)</f>
        <v>0</v>
      </c>
    </row>
    <row r="51" spans="1:6" ht="12.75">
      <c r="A51" s="58"/>
      <c r="B51" s="15"/>
      <c r="C51" s="29"/>
      <c r="D51" s="16"/>
      <c r="E51" s="172"/>
      <c r="F51" s="85"/>
    </row>
    <row r="52" spans="1:6" ht="99.75">
      <c r="A52" s="5" t="s">
        <v>87</v>
      </c>
      <c r="B52" s="12" t="s">
        <v>25</v>
      </c>
      <c r="C52" s="27"/>
      <c r="D52" s="8"/>
      <c r="E52" s="168"/>
      <c r="F52" s="78"/>
    </row>
    <row r="53" spans="1:6" ht="12.75">
      <c r="A53" s="5"/>
      <c r="B53" s="7" t="s">
        <v>26</v>
      </c>
      <c r="C53" s="27" t="s">
        <v>1</v>
      </c>
      <c r="D53" s="8">
        <v>6</v>
      </c>
      <c r="E53" s="168"/>
      <c r="F53" s="85">
        <f>SUM(D53*E53)</f>
        <v>0</v>
      </c>
    </row>
    <row r="54" spans="1:6" ht="12.75">
      <c r="A54" s="5"/>
      <c r="B54" s="7"/>
      <c r="C54" s="27"/>
      <c r="D54" s="8"/>
      <c r="E54" s="168"/>
      <c r="F54" s="85"/>
    </row>
    <row r="55" spans="1:6" ht="12">
      <c r="A55" s="5" t="s">
        <v>88</v>
      </c>
      <c r="B55" s="230" t="s">
        <v>204</v>
      </c>
      <c r="C55" s="27"/>
      <c r="D55" s="8"/>
      <c r="E55" s="168"/>
      <c r="F55" s="85"/>
    </row>
    <row r="56" spans="1:6" s="42" customFormat="1" ht="99.75">
      <c r="A56" s="5"/>
      <c r="B56" s="231" t="s">
        <v>205</v>
      </c>
      <c r="C56" s="27"/>
      <c r="D56" s="8"/>
      <c r="E56" s="168"/>
      <c r="F56" s="85"/>
    </row>
    <row r="57" spans="1:6" s="42" customFormat="1" ht="12">
      <c r="A57" s="5"/>
      <c r="B57" s="6" t="s">
        <v>206</v>
      </c>
      <c r="C57" s="27" t="s">
        <v>1</v>
      </c>
      <c r="D57" s="8">
        <v>2</v>
      </c>
      <c r="E57" s="168"/>
      <c r="F57" s="85">
        <f>SUM(D57*E57)</f>
        <v>0</v>
      </c>
    </row>
    <row r="58" spans="1:6" s="42" customFormat="1" ht="12">
      <c r="A58" s="5"/>
      <c r="B58" s="6"/>
      <c r="C58" s="27"/>
      <c r="D58" s="8"/>
      <c r="E58" s="168"/>
      <c r="F58" s="85"/>
    </row>
    <row r="59" spans="1:6" s="42" customFormat="1" ht="12">
      <c r="A59" s="5" t="s">
        <v>89</v>
      </c>
      <c r="B59" s="6" t="s">
        <v>207</v>
      </c>
      <c r="C59" s="27"/>
      <c r="D59" s="8"/>
      <c r="E59" s="168"/>
      <c r="F59" s="85"/>
    </row>
    <row r="60" spans="1:6" ht="62.25">
      <c r="A60" s="5"/>
      <c r="B60" s="14" t="s">
        <v>208</v>
      </c>
      <c r="C60" s="27"/>
      <c r="D60" s="8"/>
      <c r="E60" s="168"/>
      <c r="F60" s="85"/>
    </row>
    <row r="61" spans="1:6" ht="12">
      <c r="A61" s="5"/>
      <c r="B61" s="14" t="s">
        <v>209</v>
      </c>
      <c r="C61" s="27" t="s">
        <v>1</v>
      </c>
      <c r="D61" s="8">
        <v>3</v>
      </c>
      <c r="E61" s="168"/>
      <c r="F61" s="85">
        <f>SUM(D61*E61)</f>
        <v>0</v>
      </c>
    </row>
    <row r="62" spans="1:6" ht="12">
      <c r="A62" s="5"/>
      <c r="B62" s="14"/>
      <c r="C62" s="27"/>
      <c r="D62" s="8"/>
      <c r="E62" s="168"/>
      <c r="F62" s="85"/>
    </row>
    <row r="63" spans="1:6" s="42" customFormat="1" ht="12">
      <c r="A63" s="5" t="s">
        <v>90</v>
      </c>
      <c r="B63" s="6" t="s">
        <v>271</v>
      </c>
      <c r="C63" s="27"/>
      <c r="D63" s="8"/>
      <c r="E63" s="168"/>
      <c r="F63" s="85"/>
    </row>
    <row r="64" spans="1:6" ht="62.25">
      <c r="A64" s="5"/>
      <c r="B64" s="14" t="s">
        <v>272</v>
      </c>
      <c r="C64" s="27"/>
      <c r="D64" s="8"/>
      <c r="E64" s="168"/>
      <c r="F64" s="85"/>
    </row>
    <row r="65" spans="1:6" ht="12">
      <c r="A65" s="5"/>
      <c r="B65" s="14" t="s">
        <v>273</v>
      </c>
      <c r="C65" s="27" t="s">
        <v>1</v>
      </c>
      <c r="D65" s="8">
        <v>2</v>
      </c>
      <c r="E65" s="168"/>
      <c r="F65" s="85">
        <f>SUM(D65*E65)</f>
        <v>0</v>
      </c>
    </row>
    <row r="66" spans="1:6" ht="12">
      <c r="A66" s="5"/>
      <c r="B66" s="14"/>
      <c r="C66" s="27"/>
      <c r="D66" s="8"/>
      <c r="E66" s="168"/>
      <c r="F66" s="85"/>
    </row>
    <row r="67" spans="1:6" ht="112.5">
      <c r="A67" s="11" t="s">
        <v>91</v>
      </c>
      <c r="B67" s="6" t="s">
        <v>27</v>
      </c>
      <c r="C67" s="27"/>
      <c r="D67" s="8"/>
      <c r="E67" s="172"/>
      <c r="F67" s="83"/>
    </row>
    <row r="68" spans="1:6" ht="12.75">
      <c r="A68" s="11"/>
      <c r="B68" s="190" t="s">
        <v>180</v>
      </c>
      <c r="C68" s="191" t="s">
        <v>1</v>
      </c>
      <c r="D68" s="192">
        <v>27</v>
      </c>
      <c r="E68" s="193"/>
      <c r="F68" s="146">
        <f>SUM(D68*E68)</f>
        <v>0</v>
      </c>
    </row>
    <row r="69" spans="1:6" s="18" customFormat="1" ht="13.5">
      <c r="A69" s="184" t="s">
        <v>377</v>
      </c>
      <c r="B69" s="186" t="s">
        <v>9</v>
      </c>
      <c r="C69" s="187"/>
      <c r="D69" s="188"/>
      <c r="E69" s="189"/>
      <c r="F69" s="217">
        <f>SUM(F32:F68)</f>
        <v>0</v>
      </c>
    </row>
    <row r="70" spans="1:6" ht="12.75">
      <c r="A70" s="5"/>
      <c r="B70" s="7"/>
      <c r="C70" s="25"/>
      <c r="D70" s="3"/>
      <c r="E70" s="168"/>
      <c r="F70" s="214"/>
    </row>
    <row r="71" spans="1:6" ht="12.75">
      <c r="A71" s="30" t="s">
        <v>378</v>
      </c>
      <c r="B71" s="34" t="s">
        <v>53</v>
      </c>
      <c r="C71" s="35" t="s">
        <v>22</v>
      </c>
      <c r="D71" s="36" t="s">
        <v>22</v>
      </c>
      <c r="E71" s="173"/>
      <c r="F71" s="218"/>
    </row>
    <row r="72" spans="1:6" ht="12.75">
      <c r="A72" s="30"/>
      <c r="B72" s="34"/>
      <c r="C72" s="35"/>
      <c r="D72" s="36"/>
      <c r="E72" s="173"/>
      <c r="F72" s="218"/>
    </row>
    <row r="73" spans="1:6" ht="37.5">
      <c r="A73" s="30" t="s">
        <v>0</v>
      </c>
      <c r="B73" s="31" t="s">
        <v>29</v>
      </c>
      <c r="C73" s="35" t="s">
        <v>22</v>
      </c>
      <c r="D73" s="36" t="s">
        <v>22</v>
      </c>
      <c r="E73" s="173"/>
      <c r="F73" s="218"/>
    </row>
    <row r="74" spans="1:6" ht="12">
      <c r="A74" s="30"/>
      <c r="B74" s="31" t="s">
        <v>34</v>
      </c>
      <c r="C74" s="35" t="s">
        <v>10</v>
      </c>
      <c r="D74" s="36">
        <v>85</v>
      </c>
      <c r="E74" s="173"/>
      <c r="F74" s="85">
        <f aca="true" t="shared" si="0" ref="F74:F82">SUM(D74*E74)</f>
        <v>0</v>
      </c>
    </row>
    <row r="75" spans="1:6" ht="12">
      <c r="A75" s="30"/>
      <c r="B75" s="31" t="s">
        <v>33</v>
      </c>
      <c r="C75" s="35" t="s">
        <v>10</v>
      </c>
      <c r="D75" s="36">
        <v>1160</v>
      </c>
      <c r="E75" s="173"/>
      <c r="F75" s="85">
        <f t="shared" si="0"/>
        <v>0</v>
      </c>
    </row>
    <row r="76" spans="1:6" ht="12">
      <c r="A76" s="30"/>
      <c r="B76" s="31" t="s">
        <v>32</v>
      </c>
      <c r="C76" s="35" t="s">
        <v>10</v>
      </c>
      <c r="D76" s="36">
        <v>210</v>
      </c>
      <c r="E76" s="173"/>
      <c r="F76" s="85">
        <f t="shared" si="0"/>
        <v>0</v>
      </c>
    </row>
    <row r="77" spans="1:6" ht="12">
      <c r="A77" s="30"/>
      <c r="B77" s="31" t="s">
        <v>31</v>
      </c>
      <c r="C77" s="35" t="s">
        <v>10</v>
      </c>
      <c r="D77" s="36">
        <v>55</v>
      </c>
      <c r="E77" s="173"/>
      <c r="F77" s="85">
        <f t="shared" si="0"/>
        <v>0</v>
      </c>
    </row>
    <row r="78" spans="1:6" ht="12">
      <c r="A78" s="30"/>
      <c r="B78" s="31" t="s">
        <v>30</v>
      </c>
      <c r="C78" s="35" t="s">
        <v>10</v>
      </c>
      <c r="D78" s="36">
        <v>805</v>
      </c>
      <c r="E78" s="173"/>
      <c r="F78" s="85">
        <f t="shared" si="0"/>
        <v>0</v>
      </c>
    </row>
    <row r="79" spans="1:6" ht="12">
      <c r="A79" s="30"/>
      <c r="B79" s="31" t="s">
        <v>185</v>
      </c>
      <c r="C79" s="35" t="s">
        <v>10</v>
      </c>
      <c r="D79" s="36">
        <v>60</v>
      </c>
      <c r="E79" s="173"/>
      <c r="F79" s="85">
        <f>SUM(D79*E79)</f>
        <v>0</v>
      </c>
    </row>
    <row r="80" spans="1:6" ht="12">
      <c r="A80" s="30"/>
      <c r="B80" s="31" t="s">
        <v>184</v>
      </c>
      <c r="C80" s="35" t="s">
        <v>10</v>
      </c>
      <c r="D80" s="36">
        <v>48</v>
      </c>
      <c r="E80" s="173"/>
      <c r="F80" s="85">
        <f t="shared" si="0"/>
        <v>0</v>
      </c>
    </row>
    <row r="81" spans="1:6" ht="12">
      <c r="A81" s="30"/>
      <c r="B81" s="31" t="s">
        <v>329</v>
      </c>
      <c r="C81" s="35" t="s">
        <v>10</v>
      </c>
      <c r="D81" s="36">
        <v>15</v>
      </c>
      <c r="E81" s="173"/>
      <c r="F81" s="85">
        <f t="shared" si="0"/>
        <v>0</v>
      </c>
    </row>
    <row r="82" spans="1:6" ht="12">
      <c r="A82" s="30"/>
      <c r="B82" s="31" t="s">
        <v>275</v>
      </c>
      <c r="C82" s="35" t="s">
        <v>10</v>
      </c>
      <c r="D82" s="36">
        <v>85</v>
      </c>
      <c r="E82" s="173"/>
      <c r="F82" s="85">
        <f t="shared" si="0"/>
        <v>0</v>
      </c>
    </row>
    <row r="83" spans="1:6" ht="12">
      <c r="A83" s="30"/>
      <c r="B83" s="31" t="s">
        <v>323</v>
      </c>
      <c r="C83" s="35" t="s">
        <v>10</v>
      </c>
      <c r="D83" s="36">
        <v>80</v>
      </c>
      <c r="E83" s="173"/>
      <c r="F83" s="85">
        <f>SUM(D83*E83)</f>
        <v>0</v>
      </c>
    </row>
    <row r="84" spans="1:6" ht="12">
      <c r="A84" s="30"/>
      <c r="B84" s="31" t="s">
        <v>324</v>
      </c>
      <c r="C84" s="35" t="s">
        <v>10</v>
      </c>
      <c r="D84" s="36">
        <v>50</v>
      </c>
      <c r="E84" s="173"/>
      <c r="F84" s="85">
        <f>SUM(D84*E84)</f>
        <v>0</v>
      </c>
    </row>
    <row r="85" spans="1:6" ht="12">
      <c r="A85" s="30"/>
      <c r="B85" s="31" t="s">
        <v>276</v>
      </c>
      <c r="C85" s="35" t="s">
        <v>10</v>
      </c>
      <c r="D85" s="36">
        <v>60</v>
      </c>
      <c r="E85" s="173"/>
      <c r="F85" s="85">
        <f>SUM(D85*E85)</f>
        <v>0</v>
      </c>
    </row>
    <row r="86" spans="1:6" ht="12">
      <c r="A86" s="30"/>
      <c r="B86" s="31" t="s">
        <v>330</v>
      </c>
      <c r="C86" s="35" t="s">
        <v>10</v>
      </c>
      <c r="D86" s="36">
        <v>50</v>
      </c>
      <c r="E86" s="173"/>
      <c r="F86" s="85">
        <f>SUM(D86*E86)</f>
        <v>0</v>
      </c>
    </row>
    <row r="87" spans="1:6" ht="12">
      <c r="A87" s="30"/>
      <c r="B87" s="31" t="s">
        <v>331</v>
      </c>
      <c r="C87" s="35" t="s">
        <v>10</v>
      </c>
      <c r="D87" s="36">
        <v>50</v>
      </c>
      <c r="E87" s="173"/>
      <c r="F87" s="85">
        <f>SUM(D87*E87)</f>
        <v>0</v>
      </c>
    </row>
    <row r="88" spans="1:6" ht="12">
      <c r="A88" s="30"/>
      <c r="B88" s="31"/>
      <c r="C88" s="35"/>
      <c r="D88" s="36"/>
      <c r="E88" s="173"/>
      <c r="F88" s="218"/>
    </row>
    <row r="89" spans="1:6" ht="49.5">
      <c r="A89" s="30" t="s">
        <v>2</v>
      </c>
      <c r="B89" s="31" t="s">
        <v>54</v>
      </c>
      <c r="C89" s="35"/>
      <c r="D89" s="36"/>
      <c r="E89" s="173"/>
      <c r="F89" s="218"/>
    </row>
    <row r="90" spans="1:6" ht="12">
      <c r="A90" s="30"/>
      <c r="B90" s="31" t="s">
        <v>325</v>
      </c>
      <c r="C90" s="35" t="s">
        <v>11</v>
      </c>
      <c r="D90" s="36">
        <v>6</v>
      </c>
      <c r="E90" s="173"/>
      <c r="F90" s="85">
        <f aca="true" t="shared" si="1" ref="F90:F95">SUM(D90*E90)</f>
        <v>0</v>
      </c>
    </row>
    <row r="91" spans="1:6" ht="12">
      <c r="A91" s="30"/>
      <c r="B91" s="31" t="s">
        <v>326</v>
      </c>
      <c r="C91" s="35" t="s">
        <v>11</v>
      </c>
      <c r="D91" s="36">
        <v>4</v>
      </c>
      <c r="E91" s="173"/>
      <c r="F91" s="85">
        <f t="shared" si="1"/>
        <v>0</v>
      </c>
    </row>
    <row r="92" spans="1:6" ht="12">
      <c r="A92" s="30"/>
      <c r="B92" s="31" t="s">
        <v>327</v>
      </c>
      <c r="C92" s="35" t="s">
        <v>11</v>
      </c>
      <c r="D92" s="36">
        <v>2</v>
      </c>
      <c r="E92" s="173"/>
      <c r="F92" s="85">
        <f t="shared" si="1"/>
        <v>0</v>
      </c>
    </row>
    <row r="93" spans="1:6" ht="12">
      <c r="A93" s="30"/>
      <c r="B93" s="31" t="s">
        <v>277</v>
      </c>
      <c r="C93" s="35" t="s">
        <v>11</v>
      </c>
      <c r="D93" s="36">
        <v>6</v>
      </c>
      <c r="E93" s="173"/>
      <c r="F93" s="85">
        <f t="shared" si="1"/>
        <v>0</v>
      </c>
    </row>
    <row r="94" spans="1:6" ht="12">
      <c r="A94" s="30"/>
      <c r="B94" s="31" t="s">
        <v>332</v>
      </c>
      <c r="C94" s="35" t="s">
        <v>11</v>
      </c>
      <c r="D94" s="36">
        <v>4</v>
      </c>
      <c r="E94" s="173"/>
      <c r="F94" s="85">
        <f t="shared" si="1"/>
        <v>0</v>
      </c>
    </row>
    <row r="95" spans="1:6" ht="12">
      <c r="A95" s="30"/>
      <c r="B95" s="31" t="s">
        <v>333</v>
      </c>
      <c r="C95" s="35" t="s">
        <v>11</v>
      </c>
      <c r="D95" s="36">
        <v>6</v>
      </c>
      <c r="E95" s="173"/>
      <c r="F95" s="85">
        <f t="shared" si="1"/>
        <v>0</v>
      </c>
    </row>
    <row r="96" spans="1:6" ht="12">
      <c r="A96" s="30"/>
      <c r="B96" s="31"/>
      <c r="C96" s="35"/>
      <c r="D96" s="36"/>
      <c r="E96" s="173"/>
      <c r="F96" s="218"/>
    </row>
    <row r="97" spans="1:6" ht="29.25" customHeight="1">
      <c r="A97" s="30" t="s">
        <v>3</v>
      </c>
      <c r="B97" s="31" t="s">
        <v>328</v>
      </c>
      <c r="C97" s="35" t="s">
        <v>22</v>
      </c>
      <c r="D97" s="36" t="s">
        <v>22</v>
      </c>
      <c r="E97" s="173"/>
      <c r="F97" s="218"/>
    </row>
    <row r="98" spans="1:6" ht="12">
      <c r="A98" s="30"/>
      <c r="B98" s="31" t="s">
        <v>84</v>
      </c>
      <c r="C98" s="37" t="s">
        <v>10</v>
      </c>
      <c r="D98" s="33">
        <v>95</v>
      </c>
      <c r="E98" s="173"/>
      <c r="F98" s="85">
        <f>SUM(D98*E98)</f>
        <v>0</v>
      </c>
    </row>
    <row r="99" spans="1:6" ht="12">
      <c r="A99" s="30"/>
      <c r="B99" s="31" t="s">
        <v>297</v>
      </c>
      <c r="C99" s="37" t="s">
        <v>10</v>
      </c>
      <c r="D99" s="33">
        <v>30</v>
      </c>
      <c r="E99" s="173"/>
      <c r="F99" s="85">
        <f>SUM(D99*E99)</f>
        <v>0</v>
      </c>
    </row>
    <row r="100" spans="1:6" ht="12">
      <c r="A100" s="30"/>
      <c r="B100" s="31"/>
      <c r="C100" s="37"/>
      <c r="D100" s="33"/>
      <c r="E100" s="173"/>
      <c r="F100" s="218"/>
    </row>
    <row r="101" spans="1:6" ht="37.5">
      <c r="A101" s="38" t="s">
        <v>4</v>
      </c>
      <c r="B101" s="31" t="s">
        <v>16</v>
      </c>
      <c r="C101" s="32" t="s">
        <v>22</v>
      </c>
      <c r="D101" s="33" t="s">
        <v>22</v>
      </c>
      <c r="E101" s="174"/>
      <c r="F101" s="218"/>
    </row>
    <row r="102" spans="1:6" ht="12">
      <c r="A102" s="30" t="s">
        <v>22</v>
      </c>
      <c r="B102" s="31" t="s">
        <v>17</v>
      </c>
      <c r="C102" s="32" t="s">
        <v>10</v>
      </c>
      <c r="D102" s="33">
        <v>120</v>
      </c>
      <c r="E102" s="173"/>
      <c r="F102" s="85">
        <f>SUM(D102*E102)</f>
        <v>0</v>
      </c>
    </row>
    <row r="103" spans="1:6" ht="12">
      <c r="A103" s="30"/>
      <c r="B103" s="31" t="s">
        <v>35</v>
      </c>
      <c r="C103" s="32" t="s">
        <v>10</v>
      </c>
      <c r="D103" s="33">
        <v>70</v>
      </c>
      <c r="E103" s="173"/>
      <c r="F103" s="85">
        <f>SUM(D103*E103)</f>
        <v>0</v>
      </c>
    </row>
    <row r="104" spans="1:6" ht="12">
      <c r="A104" s="30"/>
      <c r="B104" s="31"/>
      <c r="C104" s="37" t="s">
        <v>22</v>
      </c>
      <c r="D104" s="33" t="s">
        <v>22</v>
      </c>
      <c r="E104" s="173"/>
      <c r="F104" s="218"/>
    </row>
    <row r="105" spans="1:6" ht="37.5">
      <c r="A105" s="30" t="s">
        <v>5</v>
      </c>
      <c r="B105" s="31" t="s">
        <v>13</v>
      </c>
      <c r="C105" s="32" t="s">
        <v>22</v>
      </c>
      <c r="D105" s="33" t="s">
        <v>22</v>
      </c>
      <c r="E105" s="173"/>
      <c r="F105" s="219"/>
    </row>
    <row r="106" spans="1:6" ht="12">
      <c r="A106" s="30"/>
      <c r="B106" s="31" t="s">
        <v>14</v>
      </c>
      <c r="C106" s="32" t="s">
        <v>10</v>
      </c>
      <c r="D106" s="33">
        <v>320</v>
      </c>
      <c r="E106" s="173"/>
      <c r="F106" s="85">
        <f>SUM(D106*E106)</f>
        <v>0</v>
      </c>
    </row>
    <row r="107" spans="1:6" ht="12">
      <c r="A107" s="30"/>
      <c r="B107" s="31" t="s">
        <v>15</v>
      </c>
      <c r="C107" s="32" t="s">
        <v>10</v>
      </c>
      <c r="D107" s="33">
        <v>25</v>
      </c>
      <c r="E107" s="173"/>
      <c r="F107" s="85">
        <f>SUM(D107*E107)</f>
        <v>0</v>
      </c>
    </row>
    <row r="108" spans="1:6" s="42" customFormat="1" ht="12.75">
      <c r="A108" s="41"/>
      <c r="B108" s="31" t="s">
        <v>186</v>
      </c>
      <c r="C108" s="32" t="s">
        <v>10</v>
      </c>
      <c r="D108" s="33">
        <v>20</v>
      </c>
      <c r="E108" s="134"/>
      <c r="F108" s="85">
        <f>SUM(D108*E108)</f>
        <v>0</v>
      </c>
    </row>
    <row r="109" spans="1:6" s="42" customFormat="1" ht="12.75">
      <c r="A109" s="41"/>
      <c r="B109" s="31" t="s">
        <v>36</v>
      </c>
      <c r="C109" s="32" t="s">
        <v>10</v>
      </c>
      <c r="D109" s="33">
        <v>15</v>
      </c>
      <c r="E109" s="134"/>
      <c r="F109" s="85">
        <f>SUM(D109*E109)</f>
        <v>0</v>
      </c>
    </row>
    <row r="110" spans="1:6" s="42" customFormat="1" ht="12.75">
      <c r="A110" s="41"/>
      <c r="B110" s="31"/>
      <c r="C110" s="32"/>
      <c r="D110" s="33"/>
      <c r="E110" s="134"/>
      <c r="F110" s="220"/>
    </row>
    <row r="111" spans="1:6" ht="37.5">
      <c r="A111" s="30" t="s">
        <v>6</v>
      </c>
      <c r="B111" s="31" t="s">
        <v>86</v>
      </c>
      <c r="C111" s="32" t="s">
        <v>22</v>
      </c>
      <c r="D111" s="33" t="s">
        <v>22</v>
      </c>
      <c r="E111" s="173"/>
      <c r="F111" s="219"/>
    </row>
    <row r="112" spans="1:6" ht="12">
      <c r="A112" s="30"/>
      <c r="B112" s="31" t="s">
        <v>14</v>
      </c>
      <c r="C112" s="32" t="s">
        <v>10</v>
      </c>
      <c r="D112" s="33">
        <v>215</v>
      </c>
      <c r="E112" s="173"/>
      <c r="F112" s="85">
        <f>SUM(D112*E112)</f>
        <v>0</v>
      </c>
    </row>
    <row r="113" spans="1:6" s="42" customFormat="1" ht="12.75">
      <c r="A113" s="41"/>
      <c r="B113" s="31"/>
      <c r="C113" s="37"/>
      <c r="D113" s="33"/>
      <c r="E113" s="134"/>
      <c r="F113" s="220"/>
    </row>
    <row r="114" spans="1:6" s="42" customFormat="1" ht="49.5">
      <c r="A114" s="30" t="s">
        <v>7</v>
      </c>
      <c r="B114" s="43" t="s">
        <v>37</v>
      </c>
      <c r="C114" s="44"/>
      <c r="D114" s="45"/>
      <c r="E114" s="173"/>
      <c r="F114" s="219"/>
    </row>
    <row r="115" spans="1:6" s="42" customFormat="1" ht="12">
      <c r="A115" s="30"/>
      <c r="B115" s="43" t="s">
        <v>12</v>
      </c>
      <c r="C115" s="32" t="s">
        <v>10</v>
      </c>
      <c r="D115" s="33">
        <v>100</v>
      </c>
      <c r="E115" s="173"/>
      <c r="F115" s="85">
        <f>SUM(D115*E115)</f>
        <v>0</v>
      </c>
    </row>
    <row r="116" spans="1:6" s="42" customFormat="1" ht="12">
      <c r="A116" s="30"/>
      <c r="B116" s="43" t="s">
        <v>38</v>
      </c>
      <c r="C116" s="32" t="s">
        <v>10</v>
      </c>
      <c r="D116" s="33">
        <v>25</v>
      </c>
      <c r="E116" s="173"/>
      <c r="F116" s="85">
        <f>SUM(D116*E116)</f>
        <v>0</v>
      </c>
    </row>
    <row r="117" spans="1:6" s="42" customFormat="1" ht="12">
      <c r="A117" s="30"/>
      <c r="B117" s="43" t="s">
        <v>39</v>
      </c>
      <c r="C117" s="32" t="s">
        <v>10</v>
      </c>
      <c r="D117" s="33">
        <v>12</v>
      </c>
      <c r="E117" s="173"/>
      <c r="F117" s="85">
        <f>SUM(D117*E117)</f>
        <v>0</v>
      </c>
    </row>
    <row r="118" spans="1:6" s="42" customFormat="1" ht="12">
      <c r="A118" s="30"/>
      <c r="B118" s="43" t="s">
        <v>238</v>
      </c>
      <c r="C118" s="32" t="s">
        <v>10</v>
      </c>
      <c r="D118" s="33">
        <v>106</v>
      </c>
      <c r="E118" s="173"/>
      <c r="F118" s="85">
        <f>SUM(D118*E118)</f>
        <v>0</v>
      </c>
    </row>
    <row r="119" spans="1:6" s="42" customFormat="1" ht="12">
      <c r="A119" s="30"/>
      <c r="B119" s="43"/>
      <c r="C119" s="32"/>
      <c r="D119" s="33"/>
      <c r="E119" s="173"/>
      <c r="F119" s="219"/>
    </row>
    <row r="120" spans="1:6" ht="70.5" customHeight="1">
      <c r="A120" s="194" t="s">
        <v>87</v>
      </c>
      <c r="B120" s="195" t="s">
        <v>235</v>
      </c>
      <c r="C120" s="196"/>
      <c r="D120" s="16"/>
      <c r="E120" s="210"/>
      <c r="F120" s="83"/>
    </row>
    <row r="121" spans="1:6" ht="51" customHeight="1">
      <c r="A121" s="194"/>
      <c r="B121" s="197" t="s">
        <v>236</v>
      </c>
      <c r="C121" s="196" t="s">
        <v>22</v>
      </c>
      <c r="D121" s="198" t="s">
        <v>22</v>
      </c>
      <c r="E121" s="210"/>
      <c r="F121" s="83"/>
    </row>
    <row r="122" spans="1:6" ht="24.75">
      <c r="A122" s="194"/>
      <c r="B122" s="201" t="s">
        <v>167</v>
      </c>
      <c r="C122" s="202" t="s">
        <v>22</v>
      </c>
      <c r="D122" s="203" t="s">
        <v>22</v>
      </c>
      <c r="E122" s="211"/>
      <c r="F122" s="221"/>
    </row>
    <row r="123" spans="1:6" ht="12">
      <c r="A123" s="199"/>
      <c r="B123" s="200" t="s">
        <v>168</v>
      </c>
      <c r="C123" s="196" t="s">
        <v>153</v>
      </c>
      <c r="D123" s="16">
        <v>2</v>
      </c>
      <c r="E123" s="212"/>
      <c r="F123" s="85">
        <f>SUM(D123*E123)</f>
        <v>0</v>
      </c>
    </row>
    <row r="124" spans="1:6" s="40" customFormat="1" ht="13.5">
      <c r="A124" s="41"/>
      <c r="B124" s="31"/>
      <c r="C124" s="37"/>
      <c r="D124" s="33"/>
      <c r="E124" s="175"/>
      <c r="F124" s="85"/>
    </row>
    <row r="125" spans="1:6" ht="90.75" customHeight="1">
      <c r="A125" s="5" t="s">
        <v>88</v>
      </c>
      <c r="B125" s="6" t="s">
        <v>237</v>
      </c>
      <c r="C125" s="204"/>
      <c r="D125" s="3"/>
      <c r="E125" s="212"/>
      <c r="F125" s="214"/>
    </row>
    <row r="126" spans="1:6" ht="12">
      <c r="A126" s="5"/>
      <c r="B126" s="6" t="s">
        <v>169</v>
      </c>
      <c r="C126" s="204" t="s">
        <v>10</v>
      </c>
      <c r="D126" s="3">
        <v>18</v>
      </c>
      <c r="E126" s="212"/>
      <c r="F126" s="85">
        <f>SUM(D126*E126)</f>
        <v>0</v>
      </c>
    </row>
    <row r="127" spans="1:6" s="40" customFormat="1" ht="13.5">
      <c r="A127" s="41"/>
      <c r="B127" s="31"/>
      <c r="C127" s="37"/>
      <c r="D127" s="33"/>
      <c r="E127" s="175"/>
      <c r="F127" s="85"/>
    </row>
    <row r="128" spans="1:6" ht="37.5">
      <c r="A128" s="30" t="s">
        <v>89</v>
      </c>
      <c r="B128" s="12" t="s">
        <v>41</v>
      </c>
      <c r="C128" s="32"/>
      <c r="D128" s="33"/>
      <c r="E128" s="173"/>
      <c r="F128" s="219"/>
    </row>
    <row r="129" spans="1:6" ht="12">
      <c r="A129" s="30"/>
      <c r="B129" s="12" t="s">
        <v>40</v>
      </c>
      <c r="C129" s="32" t="s">
        <v>1</v>
      </c>
      <c r="D129" s="33">
        <v>10</v>
      </c>
      <c r="E129" s="173"/>
      <c r="F129" s="85">
        <f aca="true" t="shared" si="2" ref="F129:F135">SUM(D129*E129)</f>
        <v>0</v>
      </c>
    </row>
    <row r="130" spans="1:6" ht="12">
      <c r="A130" s="30"/>
      <c r="B130" s="12" t="s">
        <v>55</v>
      </c>
      <c r="C130" s="32" t="s">
        <v>1</v>
      </c>
      <c r="D130" s="33">
        <v>5</v>
      </c>
      <c r="E130" s="173"/>
      <c r="F130" s="85">
        <f t="shared" si="2"/>
        <v>0</v>
      </c>
    </row>
    <row r="131" spans="1:6" ht="12">
      <c r="A131" s="30"/>
      <c r="B131" s="12" t="s">
        <v>170</v>
      </c>
      <c r="C131" s="32" t="s">
        <v>1</v>
      </c>
      <c r="D131" s="33">
        <v>1</v>
      </c>
      <c r="E131" s="173"/>
      <c r="F131" s="85">
        <f>SUM(D131*E131)</f>
        <v>0</v>
      </c>
    </row>
    <row r="132" spans="1:6" ht="12">
      <c r="A132" s="30"/>
      <c r="B132" s="12" t="s">
        <v>171</v>
      </c>
      <c r="C132" s="32" t="s">
        <v>1</v>
      </c>
      <c r="D132" s="33">
        <v>8</v>
      </c>
      <c r="E132" s="173"/>
      <c r="F132" s="85">
        <f>SUM(D132*E132)</f>
        <v>0</v>
      </c>
    </row>
    <row r="133" spans="1:6" ht="12">
      <c r="A133" s="30"/>
      <c r="B133" s="12" t="s">
        <v>56</v>
      </c>
      <c r="C133" s="32" t="s">
        <v>1</v>
      </c>
      <c r="D133" s="33">
        <v>6</v>
      </c>
      <c r="E133" s="173"/>
      <c r="F133" s="85">
        <f t="shared" si="2"/>
        <v>0</v>
      </c>
    </row>
    <row r="134" spans="1:6" ht="12">
      <c r="A134" s="30"/>
      <c r="B134" s="12" t="s">
        <v>210</v>
      </c>
      <c r="C134" s="32" t="s">
        <v>1</v>
      </c>
      <c r="D134" s="33">
        <v>4</v>
      </c>
      <c r="E134" s="173"/>
      <c r="F134" s="85">
        <f>SUM(D134*E134)</f>
        <v>0</v>
      </c>
    </row>
    <row r="135" spans="1:6" ht="12">
      <c r="A135" s="30"/>
      <c r="B135" s="12" t="s">
        <v>211</v>
      </c>
      <c r="C135" s="32" t="s">
        <v>1</v>
      </c>
      <c r="D135" s="33">
        <v>2</v>
      </c>
      <c r="E135" s="173"/>
      <c r="F135" s="85">
        <f t="shared" si="2"/>
        <v>0</v>
      </c>
    </row>
    <row r="136" spans="1:6" ht="12">
      <c r="A136" s="30"/>
      <c r="B136" s="12" t="s">
        <v>172</v>
      </c>
      <c r="C136" s="32" t="s">
        <v>11</v>
      </c>
      <c r="D136" s="33">
        <v>1</v>
      </c>
      <c r="E136" s="173"/>
      <c r="F136" s="85">
        <f>SUM(D136*E136)</f>
        <v>0</v>
      </c>
    </row>
    <row r="137" spans="1:6" ht="12">
      <c r="A137" s="30"/>
      <c r="B137" s="12" t="s">
        <v>248</v>
      </c>
      <c r="C137" s="32" t="s">
        <v>11</v>
      </c>
      <c r="D137" s="33">
        <v>7</v>
      </c>
      <c r="E137" s="173"/>
      <c r="F137" s="85">
        <f>SUM(D137*E137)</f>
        <v>0</v>
      </c>
    </row>
    <row r="138" spans="1:6" ht="12">
      <c r="A138" s="30"/>
      <c r="B138" s="12" t="s">
        <v>300</v>
      </c>
      <c r="C138" s="32" t="s">
        <v>11</v>
      </c>
      <c r="D138" s="33">
        <v>2</v>
      </c>
      <c r="E138" s="173"/>
      <c r="F138" s="85">
        <f>SUM(D138*E138)</f>
        <v>0</v>
      </c>
    </row>
    <row r="139" spans="1:6" ht="12">
      <c r="A139" s="30"/>
      <c r="B139" s="12"/>
      <c r="C139" s="32"/>
      <c r="D139" s="33"/>
      <c r="E139" s="173"/>
      <c r="F139" s="85"/>
    </row>
    <row r="140" spans="1:6" ht="37.5">
      <c r="A140" s="30" t="s">
        <v>90</v>
      </c>
      <c r="B140" s="12" t="s">
        <v>274</v>
      </c>
      <c r="C140" s="32"/>
      <c r="D140" s="33"/>
      <c r="E140" s="173"/>
      <c r="F140" s="219"/>
    </row>
    <row r="141" spans="1:6" ht="12">
      <c r="A141" s="30"/>
      <c r="B141" s="12" t="s">
        <v>40</v>
      </c>
      <c r="C141" s="32" t="s">
        <v>1</v>
      </c>
      <c r="D141" s="33">
        <v>2</v>
      </c>
      <c r="E141" s="173"/>
      <c r="F141" s="85">
        <f>SUM(D141*E141)</f>
        <v>0</v>
      </c>
    </row>
    <row r="142" spans="1:6" ht="12">
      <c r="A142" s="30"/>
      <c r="B142" s="12"/>
      <c r="C142" s="32"/>
      <c r="D142" s="33"/>
      <c r="E142" s="173"/>
      <c r="F142" s="85"/>
    </row>
    <row r="143" spans="1:6" ht="24.75">
      <c r="A143" s="75">
        <v>12</v>
      </c>
      <c r="B143" s="76" t="s">
        <v>298</v>
      </c>
      <c r="C143" s="154"/>
      <c r="D143" s="77"/>
      <c r="E143" s="170"/>
      <c r="F143" s="78"/>
    </row>
    <row r="144" spans="1:6" ht="112.5">
      <c r="A144" s="75"/>
      <c r="B144" s="76" t="s">
        <v>299</v>
      </c>
      <c r="C144" s="154"/>
      <c r="D144" s="77"/>
      <c r="E144" s="170"/>
      <c r="F144" s="78"/>
    </row>
    <row r="145" spans="1:6" ht="12">
      <c r="A145" s="75"/>
      <c r="B145" s="76"/>
      <c r="C145" s="154"/>
      <c r="D145" s="77"/>
      <c r="E145" s="170"/>
      <c r="F145" s="78"/>
    </row>
    <row r="146" spans="1:6" ht="12">
      <c r="A146" s="75"/>
      <c r="B146" s="76" t="s">
        <v>321</v>
      </c>
      <c r="C146" s="154"/>
      <c r="D146" s="77"/>
      <c r="E146" s="170"/>
      <c r="F146" s="78"/>
    </row>
    <row r="147" spans="1:6" ht="52.5" customHeight="1">
      <c r="A147" s="75"/>
      <c r="B147" s="81" t="s">
        <v>301</v>
      </c>
      <c r="C147" s="154"/>
      <c r="D147" s="77"/>
      <c r="E147" s="170"/>
      <c r="F147" s="78"/>
    </row>
    <row r="148" spans="1:6" ht="24.75">
      <c r="A148" s="75"/>
      <c r="B148" s="14" t="s">
        <v>96</v>
      </c>
      <c r="C148" s="154"/>
      <c r="D148" s="77"/>
      <c r="E148" s="170"/>
      <c r="F148" s="78"/>
    </row>
    <row r="149" spans="1:6" ht="12">
      <c r="A149" s="75"/>
      <c r="B149" s="14" t="s">
        <v>97</v>
      </c>
      <c r="C149" s="154"/>
      <c r="D149" s="77"/>
      <c r="E149" s="170"/>
      <c r="F149" s="78"/>
    </row>
    <row r="150" spans="1:6" ht="24.75">
      <c r="A150" s="75"/>
      <c r="B150" s="81" t="s">
        <v>173</v>
      </c>
      <c r="C150" s="154"/>
      <c r="D150" s="77"/>
      <c r="E150" s="170"/>
      <c r="F150" s="78"/>
    </row>
    <row r="151" spans="1:6" ht="24.75">
      <c r="A151" s="75"/>
      <c r="B151" s="81" t="s">
        <v>302</v>
      </c>
      <c r="C151" s="154"/>
      <c r="D151" s="77"/>
      <c r="E151" s="170"/>
      <c r="F151" s="78"/>
    </row>
    <row r="152" spans="1:6" ht="24.75">
      <c r="A152" s="9"/>
      <c r="B152" s="82" t="s">
        <v>303</v>
      </c>
      <c r="C152" s="28"/>
      <c r="D152" s="10"/>
      <c r="E152" s="168"/>
      <c r="F152" s="78"/>
    </row>
    <row r="153" spans="1:6" ht="24.75">
      <c r="A153" s="9"/>
      <c r="B153" s="82" t="s">
        <v>304</v>
      </c>
      <c r="C153" s="28"/>
      <c r="D153" s="10"/>
      <c r="E153" s="168"/>
      <c r="F153" s="78"/>
    </row>
    <row r="154" spans="1:6" ht="12">
      <c r="A154" s="75"/>
      <c r="B154" s="79" t="s">
        <v>305</v>
      </c>
      <c r="C154" s="154"/>
      <c r="D154" s="77"/>
      <c r="E154" s="170"/>
      <c r="F154" s="78"/>
    </row>
    <row r="155" spans="1:6" ht="24.75">
      <c r="A155" s="75"/>
      <c r="B155" s="81" t="s">
        <v>306</v>
      </c>
      <c r="C155" s="154"/>
      <c r="D155" s="77"/>
      <c r="E155" s="170"/>
      <c r="F155" s="78"/>
    </row>
    <row r="156" spans="1:6" ht="12">
      <c r="A156" s="75"/>
      <c r="B156" s="81" t="s">
        <v>308</v>
      </c>
      <c r="C156" s="154"/>
      <c r="D156" s="77"/>
      <c r="E156" s="170"/>
      <c r="F156" s="78"/>
    </row>
    <row r="157" spans="1:6" ht="12">
      <c r="A157" s="75"/>
      <c r="B157" s="81" t="s">
        <v>307</v>
      </c>
      <c r="C157" s="154"/>
      <c r="D157" s="77"/>
      <c r="E157" s="170"/>
      <c r="F157" s="78"/>
    </row>
    <row r="158" spans="1:6" ht="12">
      <c r="A158" s="75"/>
      <c r="B158" s="81"/>
      <c r="C158" s="154"/>
      <c r="D158" s="77"/>
      <c r="E158" s="170"/>
      <c r="F158" s="78"/>
    </row>
    <row r="159" spans="1:6" ht="12">
      <c r="A159" s="75"/>
      <c r="B159" s="76" t="s">
        <v>319</v>
      </c>
      <c r="C159" s="154"/>
      <c r="D159" s="77"/>
      <c r="E159" s="170"/>
      <c r="F159" s="78"/>
    </row>
    <row r="160" spans="1:6" ht="52.5" customHeight="1">
      <c r="A160" s="75"/>
      <c r="B160" s="81" t="s">
        <v>301</v>
      </c>
      <c r="C160" s="154"/>
      <c r="D160" s="77"/>
      <c r="E160" s="170"/>
      <c r="F160" s="78"/>
    </row>
    <row r="161" spans="1:6" ht="24.75">
      <c r="A161" s="9"/>
      <c r="B161" s="82" t="s">
        <v>312</v>
      </c>
      <c r="C161" s="28"/>
      <c r="D161" s="10"/>
      <c r="E161" s="168"/>
      <c r="F161" s="78"/>
    </row>
    <row r="162" spans="1:6" ht="24.75">
      <c r="A162" s="9"/>
      <c r="B162" s="82" t="s">
        <v>313</v>
      </c>
      <c r="C162" s="28"/>
      <c r="D162" s="10"/>
      <c r="E162" s="168"/>
      <c r="F162" s="78"/>
    </row>
    <row r="163" spans="1:6" ht="24.75">
      <c r="A163" s="75"/>
      <c r="B163" s="79" t="s">
        <v>314</v>
      </c>
      <c r="C163" s="154"/>
      <c r="D163" s="77"/>
      <c r="E163" s="170"/>
      <c r="F163" s="78"/>
    </row>
    <row r="164" spans="1:6" ht="37.5">
      <c r="A164" s="75"/>
      <c r="B164" s="81" t="s">
        <v>315</v>
      </c>
      <c r="C164" s="154"/>
      <c r="D164" s="77"/>
      <c r="E164" s="170"/>
      <c r="F164" s="78"/>
    </row>
    <row r="165" spans="1:6" ht="24.75">
      <c r="A165" s="75"/>
      <c r="B165" s="81" t="s">
        <v>316</v>
      </c>
      <c r="C165" s="154"/>
      <c r="D165" s="77"/>
      <c r="E165" s="170"/>
      <c r="F165" s="78"/>
    </row>
    <row r="166" spans="1:6" ht="12">
      <c r="A166" s="75"/>
      <c r="B166" s="81" t="s">
        <v>317</v>
      </c>
      <c r="C166" s="154"/>
      <c r="D166" s="77"/>
      <c r="E166" s="170"/>
      <c r="F166" s="78"/>
    </row>
    <row r="167" spans="1:6" ht="12">
      <c r="A167" s="75"/>
      <c r="B167" s="81" t="s">
        <v>320</v>
      </c>
      <c r="C167" s="154"/>
      <c r="D167" s="77"/>
      <c r="E167" s="170"/>
      <c r="F167" s="78"/>
    </row>
    <row r="168" spans="1:6" ht="12">
      <c r="A168" s="75"/>
      <c r="B168" s="81"/>
      <c r="C168" s="154"/>
      <c r="D168" s="77"/>
      <c r="E168" s="170"/>
      <c r="F168" s="78"/>
    </row>
    <row r="169" spans="1:6" ht="12">
      <c r="A169" s="75"/>
      <c r="B169" s="81" t="s">
        <v>318</v>
      </c>
      <c r="C169" s="154"/>
      <c r="D169" s="77"/>
      <c r="E169" s="170"/>
      <c r="F169" s="78"/>
    </row>
    <row r="170" spans="1:6" ht="12">
      <c r="A170" s="75"/>
      <c r="B170" s="81" t="s">
        <v>98</v>
      </c>
      <c r="C170" s="154"/>
      <c r="D170" s="77"/>
      <c r="E170" s="170"/>
      <c r="F170" s="78"/>
    </row>
    <row r="171" spans="1:6" ht="12">
      <c r="A171" s="75"/>
      <c r="B171" s="81" t="s">
        <v>309</v>
      </c>
      <c r="C171" s="154"/>
      <c r="D171" s="77"/>
      <c r="E171" s="170"/>
      <c r="F171" s="78"/>
    </row>
    <row r="172" spans="1:6" ht="15" customHeight="1">
      <c r="A172" s="75"/>
      <c r="B172" s="81" t="s">
        <v>310</v>
      </c>
      <c r="C172" s="154"/>
      <c r="D172" s="77"/>
      <c r="E172" s="170"/>
      <c r="F172" s="78"/>
    </row>
    <row r="173" spans="1:6" ht="49.5">
      <c r="A173" s="75"/>
      <c r="B173" s="82" t="s">
        <v>311</v>
      </c>
      <c r="C173" s="154"/>
      <c r="D173" s="77"/>
      <c r="E173" s="170"/>
      <c r="F173" s="78"/>
    </row>
    <row r="174" spans="1:6" ht="24.75">
      <c r="A174" s="75"/>
      <c r="B174" s="76" t="s">
        <v>99</v>
      </c>
      <c r="C174" s="154"/>
      <c r="D174" s="77"/>
      <c r="E174" s="170"/>
      <c r="F174" s="78"/>
    </row>
    <row r="175" spans="1:6" ht="12">
      <c r="A175" s="75"/>
      <c r="B175" s="76" t="s">
        <v>93</v>
      </c>
      <c r="C175" s="154"/>
      <c r="D175" s="77"/>
      <c r="E175" s="170"/>
      <c r="F175" s="78"/>
    </row>
    <row r="176" spans="1:6" ht="24.75">
      <c r="A176" s="75"/>
      <c r="B176" s="76" t="s">
        <v>100</v>
      </c>
      <c r="C176" s="154"/>
      <c r="D176" s="77"/>
      <c r="E176" s="170"/>
      <c r="F176" s="78"/>
    </row>
    <row r="177" spans="1:6" ht="12">
      <c r="A177" s="75"/>
      <c r="B177" s="76" t="s">
        <v>8</v>
      </c>
      <c r="C177" s="154" t="s">
        <v>11</v>
      </c>
      <c r="D177" s="77">
        <v>1</v>
      </c>
      <c r="E177" s="170"/>
      <c r="F177" s="80">
        <f>D177*E177</f>
        <v>0</v>
      </c>
    </row>
    <row r="178" spans="1:6" ht="12">
      <c r="A178" s="30"/>
      <c r="B178" s="12"/>
      <c r="C178" s="32"/>
      <c r="D178" s="33"/>
      <c r="E178" s="173"/>
      <c r="F178" s="219"/>
    </row>
    <row r="179" spans="1:6" ht="12">
      <c r="A179" s="75">
        <v>13</v>
      </c>
      <c r="B179" s="76" t="s">
        <v>334</v>
      </c>
      <c r="C179" s="154"/>
      <c r="D179" s="77"/>
      <c r="E179" s="170"/>
      <c r="F179" s="78"/>
    </row>
    <row r="180" spans="1:6" ht="112.5">
      <c r="A180" s="75"/>
      <c r="B180" s="76" t="s">
        <v>374</v>
      </c>
      <c r="C180" s="154"/>
      <c r="D180" s="77"/>
      <c r="E180" s="170"/>
      <c r="F180" s="78"/>
    </row>
    <row r="181" spans="1:6" ht="55.5" customHeight="1">
      <c r="A181" s="75"/>
      <c r="B181" s="81" t="s">
        <v>335</v>
      </c>
      <c r="C181" s="154"/>
      <c r="D181" s="77"/>
      <c r="E181" s="170"/>
      <c r="F181" s="78"/>
    </row>
    <row r="182" spans="1:6" ht="37.5">
      <c r="A182" s="9"/>
      <c r="B182" s="231" t="s">
        <v>363</v>
      </c>
      <c r="C182" s="28"/>
      <c r="D182" s="10"/>
      <c r="E182" s="168"/>
      <c r="F182" s="78"/>
    </row>
    <row r="183" spans="1:6" ht="37.5">
      <c r="A183" s="9"/>
      <c r="B183" s="231" t="s">
        <v>361</v>
      </c>
      <c r="C183" s="28"/>
      <c r="D183" s="10"/>
      <c r="E183" s="168"/>
      <c r="F183" s="78"/>
    </row>
    <row r="184" spans="1:6" ht="37.5">
      <c r="A184" s="9"/>
      <c r="B184" s="231" t="s">
        <v>362</v>
      </c>
      <c r="C184" s="28"/>
      <c r="D184" s="10"/>
      <c r="E184" s="168"/>
      <c r="F184" s="78"/>
    </row>
    <row r="185" spans="1:6" ht="37.5">
      <c r="A185" s="9"/>
      <c r="B185" s="231" t="s">
        <v>364</v>
      </c>
      <c r="C185" s="28"/>
      <c r="D185" s="10"/>
      <c r="E185" s="168"/>
      <c r="F185" s="78"/>
    </row>
    <row r="186" spans="1:6" ht="24.75">
      <c r="A186" s="9"/>
      <c r="B186" s="82" t="s">
        <v>282</v>
      </c>
      <c r="C186" s="28"/>
      <c r="D186" s="10"/>
      <c r="E186" s="168"/>
      <c r="F186" s="78"/>
    </row>
    <row r="187" spans="1:6" ht="12">
      <c r="A187" s="9"/>
      <c r="B187" s="46" t="s">
        <v>95</v>
      </c>
      <c r="C187" s="28"/>
      <c r="D187" s="10"/>
      <c r="E187" s="168"/>
      <c r="F187" s="78"/>
    </row>
    <row r="188" spans="1:6" ht="24.75">
      <c r="A188" s="9"/>
      <c r="B188" s="84" t="s">
        <v>94</v>
      </c>
      <c r="C188" s="28"/>
      <c r="D188" s="10"/>
      <c r="E188" s="168"/>
      <c r="F188" s="78"/>
    </row>
    <row r="189" spans="1:6" ht="24.75">
      <c r="A189" s="75"/>
      <c r="B189" s="14" t="s">
        <v>96</v>
      </c>
      <c r="C189" s="154"/>
      <c r="D189" s="77"/>
      <c r="E189" s="170"/>
      <c r="F189" s="78"/>
    </row>
    <row r="190" spans="1:6" ht="12">
      <c r="A190" s="75"/>
      <c r="B190" s="14" t="s">
        <v>97</v>
      </c>
      <c r="C190" s="154"/>
      <c r="D190" s="77"/>
      <c r="E190" s="170"/>
      <c r="F190" s="78"/>
    </row>
    <row r="191" spans="1:6" ht="49.5">
      <c r="A191" s="75"/>
      <c r="B191" s="233" t="s">
        <v>365</v>
      </c>
      <c r="C191" s="154"/>
      <c r="D191" s="77"/>
      <c r="E191" s="170"/>
      <c r="F191" s="78"/>
    </row>
    <row r="192" spans="1:6" ht="49.5">
      <c r="A192" s="75"/>
      <c r="B192" s="233" t="s">
        <v>366</v>
      </c>
      <c r="C192" s="154"/>
      <c r="D192" s="77"/>
      <c r="E192" s="170"/>
      <c r="F192" s="78"/>
    </row>
    <row r="193" spans="1:6" ht="49.5">
      <c r="A193" s="75"/>
      <c r="B193" s="233" t="s">
        <v>367</v>
      </c>
      <c r="C193" s="154"/>
      <c r="D193" s="77"/>
      <c r="E193" s="170"/>
      <c r="F193" s="78"/>
    </row>
    <row r="194" spans="1:6" ht="24.75">
      <c r="A194" s="75"/>
      <c r="B194" s="233" t="s">
        <v>347</v>
      </c>
      <c r="C194" s="154"/>
      <c r="D194" s="77"/>
      <c r="E194" s="170"/>
      <c r="F194" s="78"/>
    </row>
    <row r="195" spans="1:6" ht="12">
      <c r="A195" s="75"/>
      <c r="B195" s="233" t="s">
        <v>348</v>
      </c>
      <c r="C195" s="154"/>
      <c r="D195" s="77"/>
      <c r="E195" s="170"/>
      <c r="F195" s="78"/>
    </row>
    <row r="196" spans="1:6" ht="12">
      <c r="A196" s="75"/>
      <c r="B196" s="233" t="s">
        <v>368</v>
      </c>
      <c r="C196" s="154"/>
      <c r="D196" s="77"/>
      <c r="E196" s="170"/>
      <c r="F196" s="78"/>
    </row>
    <row r="197" spans="1:6" ht="12">
      <c r="A197" s="75"/>
      <c r="B197" s="233" t="s">
        <v>349</v>
      </c>
      <c r="C197" s="154"/>
      <c r="D197" s="77"/>
      <c r="E197" s="170"/>
      <c r="F197" s="78"/>
    </row>
    <row r="198" spans="1:6" ht="12">
      <c r="A198" s="75"/>
      <c r="B198" s="233" t="s">
        <v>350</v>
      </c>
      <c r="C198" s="154"/>
      <c r="D198" s="77"/>
      <c r="E198" s="170"/>
      <c r="F198" s="78"/>
    </row>
    <row r="199" spans="1:6" ht="12">
      <c r="A199" s="75"/>
      <c r="B199" s="233" t="s">
        <v>369</v>
      </c>
      <c r="C199" s="154"/>
      <c r="D199" s="77"/>
      <c r="E199" s="170"/>
      <c r="F199" s="78"/>
    </row>
    <row r="200" spans="1:6" ht="24.75">
      <c r="A200" s="75"/>
      <c r="B200" s="233" t="s">
        <v>370</v>
      </c>
      <c r="C200" s="154"/>
      <c r="D200" s="77"/>
      <c r="E200" s="170"/>
      <c r="F200" s="78"/>
    </row>
    <row r="201" spans="1:6" ht="12">
      <c r="A201" s="75"/>
      <c r="B201" s="233" t="s">
        <v>351</v>
      </c>
      <c r="C201" s="154"/>
      <c r="D201" s="77"/>
      <c r="E201" s="170"/>
      <c r="F201" s="78"/>
    </row>
    <row r="202" spans="1:6" ht="12">
      <c r="A202" s="75"/>
      <c r="B202" s="234" t="s">
        <v>352</v>
      </c>
      <c r="C202" s="154"/>
      <c r="D202" s="77"/>
      <c r="E202" s="170"/>
      <c r="F202" s="78"/>
    </row>
    <row r="203" spans="1:6" ht="12">
      <c r="A203" s="75"/>
      <c r="B203" s="233" t="s">
        <v>371</v>
      </c>
      <c r="C203" s="154"/>
      <c r="D203" s="77"/>
      <c r="E203" s="170"/>
      <c r="F203" s="78"/>
    </row>
    <row r="204" spans="1:6" ht="92.25" customHeight="1">
      <c r="A204" s="75"/>
      <c r="B204" s="81" t="s">
        <v>372</v>
      </c>
      <c r="C204" s="154"/>
      <c r="D204" s="77"/>
      <c r="E204" s="170"/>
      <c r="F204" s="78"/>
    </row>
    <row r="205" spans="1:6" ht="24.75">
      <c r="A205" s="75"/>
      <c r="B205" s="82" t="s">
        <v>373</v>
      </c>
      <c r="C205" s="154"/>
      <c r="D205" s="77"/>
      <c r="E205" s="170"/>
      <c r="F205" s="78"/>
    </row>
    <row r="206" spans="1:6" ht="24.75">
      <c r="A206" s="75"/>
      <c r="B206" s="76" t="s">
        <v>99</v>
      </c>
      <c r="C206" s="154"/>
      <c r="D206" s="77"/>
      <c r="E206" s="170"/>
      <c r="F206" s="78"/>
    </row>
    <row r="207" spans="1:6" ht="12">
      <c r="A207" s="75"/>
      <c r="B207" s="76" t="s">
        <v>93</v>
      </c>
      <c r="C207" s="154"/>
      <c r="D207" s="77"/>
      <c r="E207" s="170"/>
      <c r="F207" s="78"/>
    </row>
    <row r="208" spans="1:6" ht="24.75">
      <c r="A208" s="75"/>
      <c r="B208" s="76" t="s">
        <v>100</v>
      </c>
      <c r="C208" s="154"/>
      <c r="D208" s="77"/>
      <c r="E208" s="170"/>
      <c r="F208" s="78"/>
    </row>
    <row r="209" spans="1:6" ht="12">
      <c r="A209" s="75"/>
      <c r="B209" s="76" t="s">
        <v>8</v>
      </c>
      <c r="C209" s="154" t="s">
        <v>11</v>
      </c>
      <c r="D209" s="77">
        <v>1</v>
      </c>
      <c r="E209" s="170"/>
      <c r="F209" s="80">
        <f>D209*E209</f>
        <v>0</v>
      </c>
    </row>
    <row r="210" spans="1:6" ht="12">
      <c r="A210" s="30"/>
      <c r="B210" s="12"/>
      <c r="C210" s="32"/>
      <c r="D210" s="33"/>
      <c r="E210" s="173"/>
      <c r="F210" s="219"/>
    </row>
    <row r="211" spans="1:6" ht="12">
      <c r="A211" s="75">
        <v>14</v>
      </c>
      <c r="B211" s="76" t="s">
        <v>322</v>
      </c>
      <c r="C211" s="154"/>
      <c r="D211" s="77"/>
      <c r="E211" s="170"/>
      <c r="F211" s="78"/>
    </row>
    <row r="212" spans="1:6" ht="75">
      <c r="A212" s="75"/>
      <c r="B212" s="76" t="s">
        <v>278</v>
      </c>
      <c r="C212" s="154"/>
      <c r="D212" s="77"/>
      <c r="E212" s="170"/>
      <c r="F212" s="78"/>
    </row>
    <row r="213" spans="1:6" ht="51.75" customHeight="1">
      <c r="A213" s="75"/>
      <c r="B213" s="81" t="s">
        <v>281</v>
      </c>
      <c r="C213" s="154"/>
      <c r="D213" s="77"/>
      <c r="E213" s="170"/>
      <c r="F213" s="78"/>
    </row>
    <row r="214" spans="1:6" ht="54.75" customHeight="1">
      <c r="A214" s="75"/>
      <c r="B214" s="81" t="s">
        <v>280</v>
      </c>
      <c r="C214" s="154"/>
      <c r="D214" s="77"/>
      <c r="E214" s="170"/>
      <c r="F214" s="78"/>
    </row>
    <row r="215" spans="1:6" ht="49.5">
      <c r="A215" s="75"/>
      <c r="B215" s="81" t="s">
        <v>279</v>
      </c>
      <c r="C215" s="154"/>
      <c r="D215" s="77"/>
      <c r="E215" s="170"/>
      <c r="F215" s="78"/>
    </row>
    <row r="216" spans="1:6" ht="24.75">
      <c r="A216" s="9"/>
      <c r="B216" s="82" t="s">
        <v>282</v>
      </c>
      <c r="C216" s="28"/>
      <c r="D216" s="10"/>
      <c r="E216" s="168"/>
      <c r="F216" s="78"/>
    </row>
    <row r="217" spans="1:6" ht="12">
      <c r="A217" s="30"/>
      <c r="B217" s="12" t="s">
        <v>283</v>
      </c>
      <c r="C217" s="32"/>
      <c r="D217" s="33"/>
      <c r="E217" s="173"/>
      <c r="F217" s="219"/>
    </row>
    <row r="218" spans="1:6" ht="12">
      <c r="A218" s="30"/>
      <c r="B218" s="12" t="s">
        <v>284</v>
      </c>
      <c r="C218" s="32"/>
      <c r="D218" s="33"/>
      <c r="E218" s="173"/>
      <c r="F218" s="219"/>
    </row>
    <row r="219" spans="1:6" ht="12">
      <c r="A219" s="30"/>
      <c r="B219" s="12" t="s">
        <v>285</v>
      </c>
      <c r="C219" s="32"/>
      <c r="D219" s="33"/>
      <c r="E219" s="173"/>
      <c r="F219" s="219"/>
    </row>
    <row r="220" spans="1:6" ht="49.5">
      <c r="A220" s="30"/>
      <c r="B220" s="82" t="s">
        <v>286</v>
      </c>
      <c r="C220" s="32"/>
      <c r="D220" s="33"/>
      <c r="E220" s="173"/>
      <c r="F220" s="219"/>
    </row>
    <row r="221" spans="1:6" ht="12">
      <c r="A221" s="30"/>
      <c r="B221" s="82" t="s">
        <v>287</v>
      </c>
      <c r="C221" s="32"/>
      <c r="D221" s="33"/>
      <c r="E221" s="173"/>
      <c r="F221" s="219"/>
    </row>
    <row r="222" spans="1:6" ht="12">
      <c r="A222" s="30"/>
      <c r="B222" s="12" t="s">
        <v>8</v>
      </c>
      <c r="C222" s="32" t="s">
        <v>11</v>
      </c>
      <c r="D222" s="33">
        <v>1</v>
      </c>
      <c r="E222" s="173"/>
      <c r="F222" s="85">
        <f>SUM(D222*E222)</f>
        <v>0</v>
      </c>
    </row>
    <row r="223" spans="1:6" ht="12">
      <c r="A223" s="30"/>
      <c r="B223" s="12"/>
      <c r="C223" s="32"/>
      <c r="D223" s="33"/>
      <c r="E223" s="173"/>
      <c r="F223" s="219"/>
    </row>
    <row r="224" spans="1:6" ht="37.5">
      <c r="A224" s="30" t="s">
        <v>336</v>
      </c>
      <c r="B224" s="31" t="s">
        <v>42</v>
      </c>
      <c r="C224" s="32"/>
      <c r="D224" s="33"/>
      <c r="E224" s="173"/>
      <c r="F224" s="219"/>
    </row>
    <row r="225" spans="1:6" ht="12">
      <c r="A225" s="30"/>
      <c r="B225" s="31" t="s">
        <v>8</v>
      </c>
      <c r="C225" s="32" t="s">
        <v>1</v>
      </c>
      <c r="D225" s="33">
        <v>7</v>
      </c>
      <c r="E225" s="173"/>
      <c r="F225" s="85">
        <f>SUM(D225*E225)</f>
        <v>0</v>
      </c>
    </row>
    <row r="226" spans="1:6" ht="12">
      <c r="A226" s="30"/>
      <c r="B226" s="31"/>
      <c r="C226" s="32"/>
      <c r="D226" s="33"/>
      <c r="E226" s="173"/>
      <c r="F226" s="85"/>
    </row>
    <row r="227" spans="1:6" ht="37.5">
      <c r="A227" s="30" t="s">
        <v>101</v>
      </c>
      <c r="B227" s="31" t="s">
        <v>212</v>
      </c>
      <c r="C227" s="32"/>
      <c r="D227" s="33"/>
      <c r="E227" s="173"/>
      <c r="F227" s="219"/>
    </row>
    <row r="228" spans="1:6" ht="12">
      <c r="A228" s="30"/>
      <c r="B228" s="31" t="s">
        <v>8</v>
      </c>
      <c r="C228" s="32" t="s">
        <v>1</v>
      </c>
      <c r="D228" s="33">
        <v>1</v>
      </c>
      <c r="E228" s="173"/>
      <c r="F228" s="85">
        <f>SUM(D228*E228)</f>
        <v>0</v>
      </c>
    </row>
    <row r="229" spans="1:6" ht="12">
      <c r="A229" s="30"/>
      <c r="B229" s="31"/>
      <c r="C229" s="32"/>
      <c r="D229" s="33"/>
      <c r="E229" s="173"/>
      <c r="F229" s="85"/>
    </row>
    <row r="230" spans="1:6" ht="37.5">
      <c r="A230" s="30" t="s">
        <v>102</v>
      </c>
      <c r="B230" s="46" t="s">
        <v>57</v>
      </c>
      <c r="C230" s="32"/>
      <c r="D230" s="33"/>
      <c r="E230" s="173"/>
      <c r="F230" s="219"/>
    </row>
    <row r="231" spans="1:6" ht="12">
      <c r="A231" s="30"/>
      <c r="B231" s="12" t="s">
        <v>242</v>
      </c>
      <c r="C231" s="32" t="s">
        <v>11</v>
      </c>
      <c r="D231" s="33">
        <v>25</v>
      </c>
      <c r="E231" s="173"/>
      <c r="F231" s="85">
        <f>SUM(D231*E231)</f>
        <v>0</v>
      </c>
    </row>
    <row r="232" spans="1:6" ht="12">
      <c r="A232" s="30"/>
      <c r="B232" s="12" t="s">
        <v>243</v>
      </c>
      <c r="C232" s="32" t="s">
        <v>11</v>
      </c>
      <c r="D232" s="33">
        <v>6</v>
      </c>
      <c r="E232" s="173"/>
      <c r="F232" s="85">
        <f>SUM(D232*E232)</f>
        <v>0</v>
      </c>
    </row>
    <row r="233" spans="1:6" ht="12">
      <c r="A233" s="30"/>
      <c r="B233" s="12" t="s">
        <v>244</v>
      </c>
      <c r="C233" s="32" t="s">
        <v>11</v>
      </c>
      <c r="D233" s="33">
        <v>4</v>
      </c>
      <c r="E233" s="173"/>
      <c r="F233" s="85">
        <f>SUM(D233*E233)</f>
        <v>0</v>
      </c>
    </row>
    <row r="234" spans="1:6" ht="12">
      <c r="A234" s="30"/>
      <c r="B234" s="12" t="s">
        <v>245</v>
      </c>
      <c r="C234" s="32" t="s">
        <v>11</v>
      </c>
      <c r="D234" s="33">
        <v>1</v>
      </c>
      <c r="E234" s="173"/>
      <c r="F234" s="85">
        <f>SUM(D234*E234)</f>
        <v>0</v>
      </c>
    </row>
    <row r="235" spans="1:6" ht="12">
      <c r="A235" s="30"/>
      <c r="B235" s="12"/>
      <c r="C235" s="32"/>
      <c r="D235" s="33"/>
      <c r="E235" s="173"/>
      <c r="F235" s="85"/>
    </row>
    <row r="236" spans="1:6" ht="49.5">
      <c r="A236" s="30" t="s">
        <v>103</v>
      </c>
      <c r="B236" s="46" t="s">
        <v>239</v>
      </c>
      <c r="C236" s="32"/>
      <c r="D236" s="33"/>
      <c r="E236" s="173"/>
      <c r="F236" s="219"/>
    </row>
    <row r="237" spans="1:6" ht="12">
      <c r="A237" s="30"/>
      <c r="B237" s="12" t="s">
        <v>240</v>
      </c>
      <c r="C237" s="32" t="s">
        <v>11</v>
      </c>
      <c r="D237" s="33">
        <v>9</v>
      </c>
      <c r="E237" s="173"/>
      <c r="F237" s="85">
        <f>SUM(D237*E237)</f>
        <v>0</v>
      </c>
    </row>
    <row r="238" spans="1:6" ht="12">
      <c r="A238" s="30"/>
      <c r="B238" s="12" t="s">
        <v>241</v>
      </c>
      <c r="C238" s="32" t="s">
        <v>11</v>
      </c>
      <c r="D238" s="33">
        <v>9</v>
      </c>
      <c r="E238" s="173"/>
      <c r="F238" s="85">
        <f>SUM(D238*E238)</f>
        <v>0</v>
      </c>
    </row>
    <row r="239" spans="1:6" ht="12">
      <c r="A239" s="30"/>
      <c r="B239" s="12"/>
      <c r="C239" s="32"/>
      <c r="D239" s="33"/>
      <c r="E239" s="173"/>
      <c r="F239" s="85"/>
    </row>
    <row r="240" spans="1:6" ht="49.5">
      <c r="A240" s="30" t="s">
        <v>104</v>
      </c>
      <c r="B240" s="46" t="s">
        <v>246</v>
      </c>
      <c r="C240" s="32"/>
      <c r="D240" s="33"/>
      <c r="E240" s="173"/>
      <c r="F240" s="219"/>
    </row>
    <row r="241" spans="1:6" ht="12">
      <c r="A241" s="30"/>
      <c r="B241" s="12" t="s">
        <v>242</v>
      </c>
      <c r="C241" s="32" t="s">
        <v>11</v>
      </c>
      <c r="D241" s="33">
        <v>1</v>
      </c>
      <c r="E241" s="173"/>
      <c r="F241" s="85">
        <f>SUM(D241*E241)</f>
        <v>0</v>
      </c>
    </row>
    <row r="242" spans="1:6" ht="12">
      <c r="A242" s="30"/>
      <c r="B242" s="12" t="s">
        <v>243</v>
      </c>
      <c r="C242" s="32" t="s">
        <v>11</v>
      </c>
      <c r="D242" s="33">
        <v>4</v>
      </c>
      <c r="E242" s="173"/>
      <c r="F242" s="85">
        <f>SUM(D242*E242)</f>
        <v>0</v>
      </c>
    </row>
    <row r="243" spans="1:6" ht="12">
      <c r="A243" s="30"/>
      <c r="B243" s="12"/>
      <c r="C243" s="32"/>
      <c r="D243" s="33"/>
      <c r="E243" s="173"/>
      <c r="F243" s="85"/>
    </row>
    <row r="244" spans="1:6" ht="12">
      <c r="A244" s="5" t="s">
        <v>105</v>
      </c>
      <c r="B244" s="6" t="s">
        <v>181</v>
      </c>
      <c r="C244" s="204"/>
      <c r="D244" s="3"/>
      <c r="E244" s="212"/>
      <c r="F244" s="214"/>
    </row>
    <row r="245" spans="1:6" ht="12">
      <c r="A245" s="5"/>
      <c r="B245" s="6" t="s">
        <v>182</v>
      </c>
      <c r="C245" s="204" t="s">
        <v>1</v>
      </c>
      <c r="D245" s="3">
        <v>6</v>
      </c>
      <c r="E245" s="212"/>
      <c r="F245" s="85">
        <f>SUM(D245*E245)</f>
        <v>0</v>
      </c>
    </row>
    <row r="246" spans="1:6" ht="12">
      <c r="A246" s="5"/>
      <c r="B246" s="6"/>
      <c r="C246" s="204"/>
      <c r="D246" s="3"/>
      <c r="E246" s="212"/>
      <c r="F246" s="85"/>
    </row>
    <row r="247" spans="1:6" ht="24.75">
      <c r="A247" s="5" t="s">
        <v>106</v>
      </c>
      <c r="B247" s="6" t="s">
        <v>288</v>
      </c>
      <c r="C247" s="204" t="s">
        <v>1</v>
      </c>
      <c r="D247" s="3">
        <v>1</v>
      </c>
      <c r="E247" s="212"/>
      <c r="F247" s="85">
        <f>SUM(D247*E247)</f>
        <v>0</v>
      </c>
    </row>
    <row r="248" spans="1:6" ht="12">
      <c r="A248" s="30"/>
      <c r="B248" s="46"/>
      <c r="C248" s="32"/>
      <c r="D248" s="33"/>
      <c r="E248" s="173"/>
      <c r="F248" s="219"/>
    </row>
    <row r="249" spans="1:6" ht="24.75">
      <c r="A249" s="30" t="s">
        <v>107</v>
      </c>
      <c r="B249" s="31" t="s">
        <v>43</v>
      </c>
      <c r="C249" s="37"/>
      <c r="D249" s="33"/>
      <c r="E249" s="173"/>
      <c r="F249" s="218"/>
    </row>
    <row r="250" spans="1:6" ht="12">
      <c r="A250" s="30"/>
      <c r="B250" s="31" t="s">
        <v>44</v>
      </c>
      <c r="C250" s="32" t="s">
        <v>1</v>
      </c>
      <c r="D250" s="33">
        <v>40</v>
      </c>
      <c r="E250" s="173"/>
      <c r="F250" s="85">
        <f>SUM(D250*E250)</f>
        <v>0</v>
      </c>
    </row>
    <row r="251" spans="1:6" s="40" customFormat="1" ht="13.5">
      <c r="A251" s="41"/>
      <c r="B251" s="31"/>
      <c r="C251" s="37"/>
      <c r="D251" s="33"/>
      <c r="E251" s="175"/>
      <c r="F251" s="222"/>
    </row>
    <row r="252" spans="1:6" s="40" customFormat="1" ht="24.75">
      <c r="A252" s="185" t="s">
        <v>59</v>
      </c>
      <c r="B252" s="31" t="s">
        <v>45</v>
      </c>
      <c r="C252" s="37"/>
      <c r="D252" s="33"/>
      <c r="E252" s="175"/>
      <c r="F252" s="222"/>
    </row>
    <row r="253" spans="1:6" s="40" customFormat="1" ht="13.5">
      <c r="A253" s="185"/>
      <c r="B253" s="31" t="s">
        <v>8</v>
      </c>
      <c r="C253" s="37" t="s">
        <v>11</v>
      </c>
      <c r="D253" s="33">
        <v>2</v>
      </c>
      <c r="E253" s="175"/>
      <c r="F253" s="85">
        <f>SUM(D253*E253)</f>
        <v>0</v>
      </c>
    </row>
    <row r="254" spans="1:6" s="40" customFormat="1" ht="13.5">
      <c r="A254" s="185"/>
      <c r="B254" s="31"/>
      <c r="C254" s="37"/>
      <c r="D254" s="33"/>
      <c r="E254" s="175"/>
      <c r="F254" s="222"/>
    </row>
    <row r="255" spans="1:6" s="40" customFormat="1" ht="49.5">
      <c r="A255" s="185" t="s">
        <v>178</v>
      </c>
      <c r="B255" s="31" t="s">
        <v>46</v>
      </c>
      <c r="C255" s="37"/>
      <c r="D255" s="33"/>
      <c r="E255" s="175"/>
      <c r="F255" s="222"/>
    </row>
    <row r="256" spans="1:6" s="40" customFormat="1" ht="13.5">
      <c r="A256" s="185"/>
      <c r="B256" s="31" t="s">
        <v>8</v>
      </c>
      <c r="C256" s="37" t="s">
        <v>11</v>
      </c>
      <c r="D256" s="33">
        <v>18</v>
      </c>
      <c r="E256" s="175"/>
      <c r="F256" s="85">
        <f>SUM(D256*E256)</f>
        <v>0</v>
      </c>
    </row>
    <row r="257" spans="1:6" s="40" customFormat="1" ht="13.5">
      <c r="A257" s="185"/>
      <c r="B257" s="31"/>
      <c r="C257" s="37"/>
      <c r="D257" s="33"/>
      <c r="E257" s="175"/>
      <c r="F257" s="222"/>
    </row>
    <row r="258" spans="1:6" s="42" customFormat="1" ht="24.75">
      <c r="A258" s="30" t="s">
        <v>179</v>
      </c>
      <c r="B258" s="31" t="s">
        <v>47</v>
      </c>
      <c r="C258" s="37" t="s">
        <v>22</v>
      </c>
      <c r="D258" s="33" t="s">
        <v>22</v>
      </c>
      <c r="E258" s="134"/>
      <c r="F258" s="223"/>
    </row>
    <row r="259" spans="1:6" s="42" customFormat="1" ht="12.75">
      <c r="A259" s="41"/>
      <c r="B259" s="31" t="s">
        <v>108</v>
      </c>
      <c r="C259" s="37" t="s">
        <v>11</v>
      </c>
      <c r="D259" s="33">
        <v>6</v>
      </c>
      <c r="E259" s="173"/>
      <c r="F259" s="85">
        <f>SUM(D259*E259)</f>
        <v>0</v>
      </c>
    </row>
    <row r="260" spans="1:6" s="42" customFormat="1" ht="12.75">
      <c r="A260" s="41"/>
      <c r="B260" s="31" t="s">
        <v>48</v>
      </c>
      <c r="C260" s="37" t="s">
        <v>11</v>
      </c>
      <c r="D260" s="33">
        <v>2</v>
      </c>
      <c r="E260" s="173"/>
      <c r="F260" s="85">
        <f>SUM(D260*E260)</f>
        <v>0</v>
      </c>
    </row>
    <row r="261" spans="1:6" s="42" customFormat="1" ht="12.75">
      <c r="A261" s="41"/>
      <c r="B261" s="31" t="s">
        <v>174</v>
      </c>
      <c r="C261" s="37" t="s">
        <v>11</v>
      </c>
      <c r="D261" s="33">
        <v>4</v>
      </c>
      <c r="E261" s="173"/>
      <c r="F261" s="85">
        <f>SUM(D261*E261)</f>
        <v>0</v>
      </c>
    </row>
    <row r="262" spans="1:6" s="42" customFormat="1" ht="12.75">
      <c r="A262" s="41"/>
      <c r="B262" s="31" t="s">
        <v>175</v>
      </c>
      <c r="C262" s="37" t="s">
        <v>11</v>
      </c>
      <c r="D262" s="33">
        <v>2</v>
      </c>
      <c r="E262" s="173"/>
      <c r="F262" s="85">
        <f>SUM(D262*E262)</f>
        <v>0</v>
      </c>
    </row>
    <row r="263" spans="1:6" s="42" customFormat="1" ht="12.75">
      <c r="A263" s="41"/>
      <c r="B263" s="31"/>
      <c r="C263" s="37"/>
      <c r="D263" s="33"/>
      <c r="E263" s="173"/>
      <c r="F263" s="85"/>
    </row>
    <row r="264" spans="1:6" s="42" customFormat="1" ht="37.5">
      <c r="A264" s="60" t="s">
        <v>183</v>
      </c>
      <c r="B264" s="31" t="s">
        <v>257</v>
      </c>
      <c r="C264" s="37"/>
      <c r="D264" s="33"/>
      <c r="E264" s="173"/>
      <c r="F264" s="85"/>
    </row>
    <row r="265" spans="1:6" s="42" customFormat="1" ht="12.75">
      <c r="A265" s="41"/>
      <c r="B265" s="209" t="s">
        <v>258</v>
      </c>
      <c r="C265" s="37" t="s">
        <v>11</v>
      </c>
      <c r="D265" s="33">
        <v>8</v>
      </c>
      <c r="E265" s="173"/>
      <c r="F265" s="85">
        <f aca="true" t="shared" si="3" ref="F265:F287">SUM(D265*E265)</f>
        <v>0</v>
      </c>
    </row>
    <row r="266" spans="1:6" s="42" customFormat="1" ht="37.5">
      <c r="A266" s="41"/>
      <c r="B266" s="31" t="s">
        <v>259</v>
      </c>
      <c r="C266" s="37" t="s">
        <v>11</v>
      </c>
      <c r="D266" s="33">
        <v>8</v>
      </c>
      <c r="E266" s="173"/>
      <c r="F266" s="85">
        <f t="shared" si="3"/>
        <v>0</v>
      </c>
    </row>
    <row r="267" spans="1:6" s="42" customFormat="1" ht="24.75">
      <c r="A267" s="41"/>
      <c r="B267" s="31" t="s">
        <v>260</v>
      </c>
      <c r="C267" s="37"/>
      <c r="D267" s="33"/>
      <c r="E267" s="173"/>
      <c r="F267" s="85"/>
    </row>
    <row r="268" spans="1:6" s="42" customFormat="1" ht="12.75">
      <c r="A268" s="41"/>
      <c r="B268" s="31" t="s">
        <v>261</v>
      </c>
      <c r="C268" s="37" t="s">
        <v>11</v>
      </c>
      <c r="D268" s="33">
        <v>1</v>
      </c>
      <c r="E268" s="173"/>
      <c r="F268" s="85">
        <f t="shared" si="3"/>
        <v>0</v>
      </c>
    </row>
    <row r="269" spans="1:6" s="42" customFormat="1" ht="12.75">
      <c r="A269" s="41"/>
      <c r="B269" s="31" t="s">
        <v>262</v>
      </c>
      <c r="C269" s="37" t="s">
        <v>11</v>
      </c>
      <c r="D269" s="33">
        <v>1</v>
      </c>
      <c r="E269" s="173"/>
      <c r="F269" s="85">
        <f t="shared" si="3"/>
        <v>0</v>
      </c>
    </row>
    <row r="270" spans="1:6" s="42" customFormat="1" ht="12.75">
      <c r="A270" s="41"/>
      <c r="B270" s="31" t="s">
        <v>263</v>
      </c>
      <c r="C270" s="37" t="s">
        <v>11</v>
      </c>
      <c r="D270" s="33">
        <v>1</v>
      </c>
      <c r="E270" s="173"/>
      <c r="F270" s="85">
        <f t="shared" si="3"/>
        <v>0</v>
      </c>
    </row>
    <row r="271" spans="1:6" s="42" customFormat="1" ht="12.75">
      <c r="A271" s="41"/>
      <c r="B271" s="31" t="s">
        <v>264</v>
      </c>
      <c r="C271" s="37" t="s">
        <v>11</v>
      </c>
      <c r="D271" s="33">
        <v>1</v>
      </c>
      <c r="E271" s="173"/>
      <c r="F271" s="85">
        <f t="shared" si="3"/>
        <v>0</v>
      </c>
    </row>
    <row r="272" spans="1:6" s="42" customFormat="1" ht="12.75">
      <c r="A272" s="41"/>
      <c r="B272" s="31" t="s">
        <v>265</v>
      </c>
      <c r="C272" s="37" t="s">
        <v>11</v>
      </c>
      <c r="D272" s="33">
        <v>3</v>
      </c>
      <c r="E272" s="173"/>
      <c r="F272" s="85">
        <f t="shared" si="3"/>
        <v>0</v>
      </c>
    </row>
    <row r="273" spans="1:6" s="42" customFormat="1" ht="12.75">
      <c r="A273" s="41"/>
      <c r="B273" s="31" t="s">
        <v>266</v>
      </c>
      <c r="C273" s="37" t="s">
        <v>11</v>
      </c>
      <c r="D273" s="33">
        <v>1</v>
      </c>
      <c r="E273" s="173"/>
      <c r="F273" s="85">
        <f t="shared" si="3"/>
        <v>0</v>
      </c>
    </row>
    <row r="274" spans="1:6" s="42" customFormat="1" ht="37.5">
      <c r="A274" s="41"/>
      <c r="B274" s="31" t="s">
        <v>267</v>
      </c>
      <c r="C274" s="37"/>
      <c r="D274" s="33"/>
      <c r="E274" s="173"/>
      <c r="F274" s="85"/>
    </row>
    <row r="275" spans="1:6" s="42" customFormat="1" ht="12.75">
      <c r="A275" s="41"/>
      <c r="B275" s="31" t="s">
        <v>261</v>
      </c>
      <c r="C275" s="37" t="s">
        <v>11</v>
      </c>
      <c r="D275" s="33">
        <v>1</v>
      </c>
      <c r="E275" s="173"/>
      <c r="F275" s="85">
        <f t="shared" si="3"/>
        <v>0</v>
      </c>
    </row>
    <row r="276" spans="1:6" s="42" customFormat="1" ht="12.75">
      <c r="A276" s="41"/>
      <c r="B276" s="31" t="s">
        <v>262</v>
      </c>
      <c r="C276" s="37" t="s">
        <v>11</v>
      </c>
      <c r="D276" s="33">
        <v>1</v>
      </c>
      <c r="E276" s="173"/>
      <c r="F276" s="85">
        <f t="shared" si="3"/>
        <v>0</v>
      </c>
    </row>
    <row r="277" spans="1:6" s="42" customFormat="1" ht="12.75">
      <c r="A277" s="41"/>
      <c r="B277" s="31" t="s">
        <v>263</v>
      </c>
      <c r="C277" s="37" t="s">
        <v>11</v>
      </c>
      <c r="D277" s="33">
        <v>1</v>
      </c>
      <c r="E277" s="173"/>
      <c r="F277" s="85">
        <f t="shared" si="3"/>
        <v>0</v>
      </c>
    </row>
    <row r="278" spans="1:6" s="42" customFormat="1" ht="12.75">
      <c r="A278" s="41"/>
      <c r="B278" s="31" t="s">
        <v>264</v>
      </c>
      <c r="C278" s="37" t="s">
        <v>11</v>
      </c>
      <c r="D278" s="33">
        <v>1</v>
      </c>
      <c r="E278" s="173"/>
      <c r="F278" s="85">
        <f t="shared" si="3"/>
        <v>0</v>
      </c>
    </row>
    <row r="279" spans="1:6" s="42" customFormat="1" ht="12.75">
      <c r="A279" s="41"/>
      <c r="B279" s="31" t="s">
        <v>265</v>
      </c>
      <c r="C279" s="37" t="s">
        <v>11</v>
      </c>
      <c r="D279" s="33">
        <v>3</v>
      </c>
      <c r="E279" s="173"/>
      <c r="F279" s="85">
        <f t="shared" si="3"/>
        <v>0</v>
      </c>
    </row>
    <row r="280" spans="1:6" s="42" customFormat="1" ht="12.75">
      <c r="A280" s="41"/>
      <c r="B280" s="31" t="s">
        <v>266</v>
      </c>
      <c r="C280" s="37" t="s">
        <v>11</v>
      </c>
      <c r="D280" s="33">
        <v>1</v>
      </c>
      <c r="E280" s="173"/>
      <c r="F280" s="85">
        <f t="shared" si="3"/>
        <v>0</v>
      </c>
    </row>
    <row r="281" spans="1:6" s="42" customFormat="1" ht="24.75">
      <c r="A281" s="41"/>
      <c r="B281" s="31" t="s">
        <v>268</v>
      </c>
      <c r="C281" s="37"/>
      <c r="D281" s="33"/>
      <c r="E281" s="173"/>
      <c r="F281" s="85"/>
    </row>
    <row r="282" spans="1:6" s="42" customFormat="1" ht="12.75">
      <c r="A282" s="41"/>
      <c r="B282" s="31" t="s">
        <v>261</v>
      </c>
      <c r="C282" s="37" t="s">
        <v>10</v>
      </c>
      <c r="D282" s="33">
        <v>50</v>
      </c>
      <c r="E282" s="173"/>
      <c r="F282" s="85">
        <f t="shared" si="3"/>
        <v>0</v>
      </c>
    </row>
    <row r="283" spans="1:6" s="42" customFormat="1" ht="12.75">
      <c r="A283" s="41"/>
      <c r="B283" s="31" t="s">
        <v>262</v>
      </c>
      <c r="C283" s="37" t="s">
        <v>10</v>
      </c>
      <c r="D283" s="33">
        <v>30</v>
      </c>
      <c r="E283" s="173"/>
      <c r="F283" s="85">
        <f t="shared" si="3"/>
        <v>0</v>
      </c>
    </row>
    <row r="284" spans="1:6" s="42" customFormat="1" ht="12.75">
      <c r="A284" s="41"/>
      <c r="B284" s="31" t="s">
        <v>263</v>
      </c>
      <c r="C284" s="37" t="s">
        <v>10</v>
      </c>
      <c r="D284" s="33">
        <v>30</v>
      </c>
      <c r="E284" s="173"/>
      <c r="F284" s="85">
        <f t="shared" si="3"/>
        <v>0</v>
      </c>
    </row>
    <row r="285" spans="1:6" s="42" customFormat="1" ht="12.75">
      <c r="A285" s="41"/>
      <c r="B285" s="31" t="s">
        <v>264</v>
      </c>
      <c r="C285" s="37" t="s">
        <v>10</v>
      </c>
      <c r="D285" s="33">
        <v>30</v>
      </c>
      <c r="E285" s="173"/>
      <c r="F285" s="85">
        <f t="shared" si="3"/>
        <v>0</v>
      </c>
    </row>
    <row r="286" spans="1:6" s="42" customFormat="1" ht="12.75">
      <c r="A286" s="41"/>
      <c r="B286" s="31" t="s">
        <v>265</v>
      </c>
      <c r="C286" s="37" t="s">
        <v>10</v>
      </c>
      <c r="D286" s="33">
        <v>90</v>
      </c>
      <c r="E286" s="173"/>
      <c r="F286" s="85">
        <f t="shared" si="3"/>
        <v>0</v>
      </c>
    </row>
    <row r="287" spans="1:6" s="42" customFormat="1" ht="12.75">
      <c r="A287" s="41"/>
      <c r="B287" s="31" t="s">
        <v>269</v>
      </c>
      <c r="C287" s="37" t="s">
        <v>10</v>
      </c>
      <c r="D287" s="33">
        <v>120</v>
      </c>
      <c r="E287" s="173"/>
      <c r="F287" s="85">
        <f t="shared" si="3"/>
        <v>0</v>
      </c>
    </row>
    <row r="288" spans="1:6" s="42" customFormat="1" ht="49.5">
      <c r="A288" s="41"/>
      <c r="B288" s="31" t="s">
        <v>270</v>
      </c>
      <c r="C288" s="37"/>
      <c r="D288" s="33"/>
      <c r="E288" s="173"/>
      <c r="F288" s="85"/>
    </row>
    <row r="289" spans="1:6" s="42" customFormat="1" ht="12.75">
      <c r="A289" s="41"/>
      <c r="B289" s="31"/>
      <c r="C289" s="37"/>
      <c r="D289" s="33"/>
      <c r="E289" s="173"/>
      <c r="F289" s="85"/>
    </row>
    <row r="290" spans="1:6" s="42" customFormat="1" ht="12">
      <c r="A290" s="60" t="s">
        <v>337</v>
      </c>
      <c r="B290" s="31" t="s">
        <v>353</v>
      </c>
      <c r="C290" s="37"/>
      <c r="D290" s="33"/>
      <c r="E290" s="173"/>
      <c r="F290" s="85"/>
    </row>
    <row r="291" spans="1:6" s="42" customFormat="1" ht="37.5">
      <c r="A291" s="41"/>
      <c r="B291" s="31" t="s">
        <v>354</v>
      </c>
      <c r="C291" s="37"/>
      <c r="D291" s="33"/>
      <c r="E291" s="173"/>
      <c r="F291" s="85"/>
    </row>
    <row r="292" spans="1:6" s="42" customFormat="1" ht="62.25">
      <c r="A292" s="41"/>
      <c r="B292" s="31" t="s">
        <v>355</v>
      </c>
      <c r="C292" s="37"/>
      <c r="D292" s="33"/>
      <c r="E292" s="173"/>
      <c r="F292" s="85"/>
    </row>
    <row r="293" spans="1:6" s="42" customFormat="1" ht="12.75">
      <c r="A293" s="41"/>
      <c r="B293" s="31" t="s">
        <v>356</v>
      </c>
      <c r="C293" s="37"/>
      <c r="D293" s="33"/>
      <c r="E293" s="173"/>
      <c r="F293" s="85"/>
    </row>
    <row r="294" spans="1:6" s="42" customFormat="1" ht="87">
      <c r="A294" s="41"/>
      <c r="B294" s="31" t="s">
        <v>357</v>
      </c>
      <c r="C294" s="37"/>
      <c r="D294" s="33"/>
      <c r="E294" s="173"/>
      <c r="F294" s="85"/>
    </row>
    <row r="295" spans="1:6" s="42" customFormat="1" ht="12.75">
      <c r="A295" s="41"/>
      <c r="B295" s="31" t="s">
        <v>8</v>
      </c>
      <c r="C295" s="37" t="s">
        <v>11</v>
      </c>
      <c r="D295" s="33">
        <v>1</v>
      </c>
      <c r="E295" s="173"/>
      <c r="F295" s="85">
        <f>SUM(D295*E295)</f>
        <v>0</v>
      </c>
    </row>
    <row r="296" spans="1:6" s="42" customFormat="1" ht="12.75">
      <c r="A296" s="41"/>
      <c r="B296" s="31"/>
      <c r="C296" s="37"/>
      <c r="D296" s="33"/>
      <c r="E296" s="173"/>
      <c r="F296" s="85"/>
    </row>
    <row r="297" spans="1:6" s="42" customFormat="1" ht="12">
      <c r="A297" s="60" t="s">
        <v>342</v>
      </c>
      <c r="B297" s="31" t="s">
        <v>338</v>
      </c>
      <c r="C297" s="37"/>
      <c r="D297" s="33"/>
      <c r="E297" s="173"/>
      <c r="F297" s="85"/>
    </row>
    <row r="298" spans="1:6" s="42" customFormat="1" ht="12.75">
      <c r="A298" s="41"/>
      <c r="B298" s="31" t="s">
        <v>339</v>
      </c>
      <c r="C298" s="37"/>
      <c r="D298" s="33"/>
      <c r="E298" s="173"/>
      <c r="F298" s="85"/>
    </row>
    <row r="299" spans="1:6" s="42" customFormat="1" ht="37.5">
      <c r="A299" s="41"/>
      <c r="B299" s="209" t="s">
        <v>340</v>
      </c>
      <c r="C299" s="37"/>
      <c r="D299" s="33"/>
      <c r="E299" s="173"/>
      <c r="F299" s="85"/>
    </row>
    <row r="300" spans="1:6" s="42" customFormat="1" ht="37.5">
      <c r="A300" s="41"/>
      <c r="B300" s="209" t="s">
        <v>341</v>
      </c>
      <c r="C300" s="37"/>
      <c r="D300" s="33"/>
      <c r="E300" s="173"/>
      <c r="F300" s="85"/>
    </row>
    <row r="301" spans="1:6" s="42" customFormat="1" ht="12.75">
      <c r="A301" s="41"/>
      <c r="B301" s="209" t="s">
        <v>8</v>
      </c>
      <c r="C301" s="37" t="s">
        <v>11</v>
      </c>
      <c r="D301" s="33">
        <v>1</v>
      </c>
      <c r="E301" s="173"/>
      <c r="F301" s="85">
        <f>SUM(D301*E301)</f>
        <v>0</v>
      </c>
    </row>
    <row r="302" spans="1:6" s="42" customFormat="1" ht="12.75">
      <c r="A302" s="41"/>
      <c r="B302" s="209"/>
      <c r="C302" s="37"/>
      <c r="D302" s="33"/>
      <c r="E302" s="173"/>
      <c r="F302" s="85"/>
    </row>
    <row r="303" spans="1:6" s="42" customFormat="1" ht="12">
      <c r="A303" s="60" t="s">
        <v>346</v>
      </c>
      <c r="B303" s="209" t="s">
        <v>343</v>
      </c>
      <c r="C303" s="37"/>
      <c r="D303" s="33"/>
      <c r="E303" s="173"/>
      <c r="F303" s="85"/>
    </row>
    <row r="304" spans="1:6" s="42" customFormat="1" ht="24.75">
      <c r="A304" s="41"/>
      <c r="B304" s="209" t="s">
        <v>344</v>
      </c>
      <c r="C304" s="37"/>
      <c r="D304" s="33"/>
      <c r="E304" s="173"/>
      <c r="F304" s="85"/>
    </row>
    <row r="305" spans="1:6" s="42" customFormat="1" ht="62.25">
      <c r="A305" s="41"/>
      <c r="B305" s="209" t="s">
        <v>345</v>
      </c>
      <c r="C305" s="37"/>
      <c r="D305" s="33"/>
      <c r="E305" s="173"/>
      <c r="F305" s="85"/>
    </row>
    <row r="306" spans="1:6" s="42" customFormat="1" ht="12.75">
      <c r="A306" s="41"/>
      <c r="B306" s="209" t="s">
        <v>8</v>
      </c>
      <c r="C306" s="37" t="s">
        <v>11</v>
      </c>
      <c r="D306" s="33">
        <v>1</v>
      </c>
      <c r="E306" s="173"/>
      <c r="F306" s="85">
        <f>SUM(D306*E306)</f>
        <v>0</v>
      </c>
    </row>
    <row r="307" spans="1:6" s="42" customFormat="1" ht="12.75">
      <c r="A307" s="41"/>
      <c r="B307" s="209"/>
      <c r="C307" s="37"/>
      <c r="D307" s="33"/>
      <c r="E307" s="173"/>
      <c r="F307" s="85"/>
    </row>
    <row r="308" spans="1:6" s="42" customFormat="1" ht="12">
      <c r="A308" s="30" t="s">
        <v>358</v>
      </c>
      <c r="B308" s="31" t="s">
        <v>176</v>
      </c>
      <c r="C308" s="37"/>
      <c r="D308" s="33"/>
      <c r="E308" s="173"/>
      <c r="F308" s="85"/>
    </row>
    <row r="309" spans="1:6" s="42" customFormat="1" ht="49.5">
      <c r="A309" s="30"/>
      <c r="B309" s="31" t="s">
        <v>177</v>
      </c>
      <c r="C309" s="37"/>
      <c r="D309" s="33"/>
      <c r="E309" s="173"/>
      <c r="F309" s="85"/>
    </row>
    <row r="310" spans="1:6" s="42" customFormat="1" ht="12">
      <c r="A310" s="30"/>
      <c r="B310" s="209" t="s">
        <v>289</v>
      </c>
      <c r="C310" s="37" t="s">
        <v>11</v>
      </c>
      <c r="D310" s="33">
        <v>1</v>
      </c>
      <c r="E310" s="173"/>
      <c r="F310" s="85">
        <f aca="true" t="shared" si="4" ref="F310:F316">SUM(D310*E310)</f>
        <v>0</v>
      </c>
    </row>
    <row r="311" spans="1:6" s="42" customFormat="1" ht="12">
      <c r="A311" s="30"/>
      <c r="B311" s="209" t="s">
        <v>290</v>
      </c>
      <c r="C311" s="37" t="s">
        <v>10</v>
      </c>
      <c r="D311" s="33">
        <v>90</v>
      </c>
      <c r="E311" s="173"/>
      <c r="F311" s="85">
        <f t="shared" si="4"/>
        <v>0</v>
      </c>
    </row>
    <row r="312" spans="1:6" s="42" customFormat="1" ht="12.75">
      <c r="A312" s="41"/>
      <c r="B312" s="209" t="s">
        <v>291</v>
      </c>
      <c r="C312" s="37" t="s">
        <v>11</v>
      </c>
      <c r="D312" s="33">
        <v>2</v>
      </c>
      <c r="E312" s="173"/>
      <c r="F312" s="85">
        <f t="shared" si="4"/>
        <v>0</v>
      </c>
    </row>
    <row r="313" spans="1:6" s="42" customFormat="1" ht="12.75">
      <c r="A313" s="41"/>
      <c r="B313" s="209" t="s">
        <v>292</v>
      </c>
      <c r="C313" s="37" t="s">
        <v>11</v>
      </c>
      <c r="D313" s="33">
        <v>4</v>
      </c>
      <c r="E313" s="173"/>
      <c r="F313" s="85">
        <f t="shared" si="4"/>
        <v>0</v>
      </c>
    </row>
    <row r="314" spans="1:6" s="42" customFormat="1" ht="24.75">
      <c r="A314" s="41"/>
      <c r="B314" s="209" t="s">
        <v>293</v>
      </c>
      <c r="C314" s="37" t="s">
        <v>10</v>
      </c>
      <c r="D314" s="33">
        <v>95</v>
      </c>
      <c r="E314" s="173"/>
      <c r="F314" s="85">
        <f t="shared" si="4"/>
        <v>0</v>
      </c>
    </row>
    <row r="315" spans="1:6" s="42" customFormat="1" ht="12.75">
      <c r="A315" s="41"/>
      <c r="B315" s="209" t="s">
        <v>294</v>
      </c>
      <c r="C315" s="37" t="s">
        <v>11</v>
      </c>
      <c r="D315" s="33">
        <v>7</v>
      </c>
      <c r="E315" s="173"/>
      <c r="F315" s="85">
        <f t="shared" si="4"/>
        <v>0</v>
      </c>
    </row>
    <row r="316" spans="1:6" s="42" customFormat="1" ht="24.75">
      <c r="A316" s="41"/>
      <c r="B316" s="209" t="s">
        <v>295</v>
      </c>
      <c r="C316" s="37" t="s">
        <v>11</v>
      </c>
      <c r="D316" s="33">
        <v>2</v>
      </c>
      <c r="E316" s="173"/>
      <c r="F316" s="85">
        <f t="shared" si="4"/>
        <v>0</v>
      </c>
    </row>
    <row r="317" spans="1:6" s="42" customFormat="1" ht="12.75">
      <c r="A317" s="41"/>
      <c r="B317" s="209"/>
      <c r="C317" s="37"/>
      <c r="D317" s="33"/>
      <c r="E317" s="173"/>
      <c r="F317" s="85"/>
    </row>
    <row r="318" spans="1:6" s="42" customFormat="1" ht="54.75" customHeight="1">
      <c r="A318" s="30" t="s">
        <v>359</v>
      </c>
      <c r="B318" s="31" t="s">
        <v>296</v>
      </c>
      <c r="C318" s="37" t="s">
        <v>11</v>
      </c>
      <c r="D318" s="33">
        <v>1</v>
      </c>
      <c r="E318" s="173"/>
      <c r="F318" s="85">
        <f>SUM(D318*E318)</f>
        <v>0</v>
      </c>
    </row>
    <row r="319" spans="1:6" s="42" customFormat="1" ht="12.75">
      <c r="A319" s="41"/>
      <c r="B319" s="31"/>
      <c r="C319" s="37"/>
      <c r="D319" s="33"/>
      <c r="E319" s="173"/>
      <c r="F319" s="219"/>
    </row>
    <row r="320" spans="1:6" s="42" customFormat="1" ht="46.5" customHeight="1">
      <c r="A320" s="30" t="s">
        <v>360</v>
      </c>
      <c r="B320" s="150" t="s">
        <v>161</v>
      </c>
      <c r="C320" s="37"/>
      <c r="D320" s="33"/>
      <c r="E320" s="173"/>
      <c r="F320" s="219"/>
    </row>
    <row r="321" spans="1:6" s="42" customFormat="1" ht="12.75" customHeight="1">
      <c r="A321" s="41"/>
      <c r="B321" s="62" t="s">
        <v>8</v>
      </c>
      <c r="C321" s="63" t="s">
        <v>11</v>
      </c>
      <c r="D321" s="64" t="s">
        <v>162</v>
      </c>
      <c r="E321" s="176">
        <v>3</v>
      </c>
      <c r="F321" s="146">
        <f>SUM(F74:F318)*E321/100</f>
        <v>0</v>
      </c>
    </row>
    <row r="322" spans="1:6" s="86" customFormat="1" ht="13.5">
      <c r="A322" s="39"/>
      <c r="B322" s="205" t="s">
        <v>379</v>
      </c>
      <c r="C322" s="206"/>
      <c r="D322" s="207" t="s">
        <v>110</v>
      </c>
      <c r="E322" s="208"/>
      <c r="F322" s="224">
        <f>SUM(F74:F321)</f>
        <v>0</v>
      </c>
    </row>
    <row r="323" spans="1:6" s="42" customFormat="1" ht="12.75">
      <c r="A323" s="41"/>
      <c r="B323" s="31"/>
      <c r="C323" s="37"/>
      <c r="D323" s="33"/>
      <c r="E323" s="173"/>
      <c r="F323" s="219"/>
    </row>
    <row r="324" spans="1:6" s="42" customFormat="1" ht="12.75">
      <c r="A324" s="41" t="s">
        <v>380</v>
      </c>
      <c r="B324" s="34" t="s">
        <v>58</v>
      </c>
      <c r="C324" s="37"/>
      <c r="D324" s="33"/>
      <c r="E324" s="173"/>
      <c r="F324" s="219"/>
    </row>
    <row r="325" spans="1:6" s="42" customFormat="1" ht="12.75">
      <c r="A325" s="41"/>
      <c r="B325" s="34"/>
      <c r="C325" s="37"/>
      <c r="D325" s="33"/>
      <c r="E325" s="173"/>
      <c r="F325" s="219"/>
    </row>
    <row r="326" spans="1:6" s="42" customFormat="1" ht="12.75">
      <c r="A326" s="60" t="s">
        <v>381</v>
      </c>
      <c r="B326" s="34" t="s">
        <v>213</v>
      </c>
      <c r="C326" s="37"/>
      <c r="D326" s="33"/>
      <c r="E326" s="173"/>
      <c r="F326" s="219"/>
    </row>
    <row r="327" spans="1:6" s="42" customFormat="1" ht="12.75">
      <c r="A327" s="60"/>
      <c r="B327" s="34"/>
      <c r="C327" s="37"/>
      <c r="D327" s="33"/>
      <c r="E327" s="173"/>
      <c r="F327" s="219"/>
    </row>
    <row r="328" spans="1:8" s="12" customFormat="1" ht="24.75">
      <c r="A328" s="236"/>
      <c r="B328" s="12" t="s">
        <v>397</v>
      </c>
      <c r="C328" s="237"/>
      <c r="D328" s="238"/>
      <c r="E328" s="239"/>
      <c r="F328" s="240"/>
      <c r="H328" s="241"/>
    </row>
    <row r="329" spans="1:8" s="12" customFormat="1" ht="12.75">
      <c r="A329" s="236"/>
      <c r="B329" s="42" t="s">
        <v>393</v>
      </c>
      <c r="C329" s="237"/>
      <c r="D329" s="238"/>
      <c r="E329" s="239"/>
      <c r="F329" s="240"/>
      <c r="H329" s="241"/>
    </row>
    <row r="330" spans="1:8" s="12" customFormat="1" ht="12.75">
      <c r="A330" s="236"/>
      <c r="B330" s="42" t="s">
        <v>394</v>
      </c>
      <c r="C330" s="237"/>
      <c r="D330" s="238"/>
      <c r="E330" s="239"/>
      <c r="F330" s="240"/>
      <c r="H330" s="241"/>
    </row>
    <row r="331" spans="1:8" s="12" customFormat="1" ht="50.25">
      <c r="A331" s="236"/>
      <c r="B331" s="242" t="s">
        <v>398</v>
      </c>
      <c r="C331" s="237"/>
      <c r="D331" s="238"/>
      <c r="E331" s="239"/>
      <c r="F331" s="240"/>
      <c r="H331" s="241"/>
    </row>
    <row r="332" spans="1:8" s="12" customFormat="1" ht="25.5">
      <c r="A332" s="236"/>
      <c r="B332" s="242" t="s">
        <v>395</v>
      </c>
      <c r="C332" s="237"/>
      <c r="D332" s="238"/>
      <c r="E332" s="239"/>
      <c r="F332" s="240"/>
      <c r="H332" s="241"/>
    </row>
    <row r="333" spans="1:8" s="12" customFormat="1" ht="12.75">
      <c r="A333" s="236"/>
      <c r="B333" s="242" t="s">
        <v>399</v>
      </c>
      <c r="C333" s="237"/>
      <c r="D333" s="238"/>
      <c r="E333" s="239"/>
      <c r="F333" s="240"/>
      <c r="H333" s="241"/>
    </row>
    <row r="334" spans="1:8" s="12" customFormat="1" ht="25.5">
      <c r="A334" s="236"/>
      <c r="B334" s="242" t="s">
        <v>396</v>
      </c>
      <c r="C334" s="237"/>
      <c r="D334" s="238"/>
      <c r="E334" s="239"/>
      <c r="F334" s="240"/>
      <c r="H334" s="241"/>
    </row>
    <row r="335" spans="1:6" s="42" customFormat="1" ht="12.75">
      <c r="A335" s="41"/>
      <c r="B335" s="34"/>
      <c r="C335" s="37"/>
      <c r="D335" s="33"/>
      <c r="E335" s="173"/>
      <c r="F335" s="219"/>
    </row>
    <row r="336" spans="1:6" ht="12">
      <c r="A336" s="30" t="s">
        <v>111</v>
      </c>
      <c r="B336" s="47" t="s">
        <v>219</v>
      </c>
      <c r="C336" s="48"/>
      <c r="D336" s="49"/>
      <c r="E336" s="177"/>
      <c r="F336" s="225"/>
    </row>
    <row r="337" spans="1:6" ht="49.5">
      <c r="A337" s="50" t="s">
        <v>22</v>
      </c>
      <c r="B337" s="51" t="s">
        <v>220</v>
      </c>
      <c r="C337" s="48"/>
      <c r="D337" s="49"/>
      <c r="E337" s="177"/>
      <c r="F337" s="225"/>
    </row>
    <row r="338" spans="1:6" ht="62.25">
      <c r="A338" s="30"/>
      <c r="B338" s="51" t="s">
        <v>224</v>
      </c>
      <c r="C338" s="48"/>
      <c r="D338" s="49"/>
      <c r="E338" s="177"/>
      <c r="F338" s="219"/>
    </row>
    <row r="339" spans="1:6" ht="24.75">
      <c r="A339" s="30"/>
      <c r="B339" s="52" t="s">
        <v>214</v>
      </c>
      <c r="C339" s="48"/>
      <c r="D339" s="49"/>
      <c r="E339" s="177"/>
      <c r="F339" s="219"/>
    </row>
    <row r="340" spans="1:6" ht="75">
      <c r="A340" s="30"/>
      <c r="B340" s="51" t="s">
        <v>215</v>
      </c>
      <c r="C340" s="48"/>
      <c r="D340" s="49"/>
      <c r="E340" s="177"/>
      <c r="F340" s="219"/>
    </row>
    <row r="341" spans="1:6" ht="12">
      <c r="A341" s="30"/>
      <c r="B341" s="52" t="s">
        <v>216</v>
      </c>
      <c r="C341" s="48"/>
      <c r="D341" s="49"/>
      <c r="E341" s="177"/>
      <c r="F341" s="219"/>
    </row>
    <row r="342" spans="1:6" ht="15.75" customHeight="1">
      <c r="A342" s="30"/>
      <c r="B342" s="47" t="s">
        <v>60</v>
      </c>
      <c r="C342" s="48" t="s">
        <v>22</v>
      </c>
      <c r="D342" s="49" t="s">
        <v>22</v>
      </c>
      <c r="E342" s="177"/>
      <c r="F342" s="219"/>
    </row>
    <row r="343" spans="1:6" ht="12">
      <c r="A343" s="30"/>
      <c r="B343" s="61" t="s">
        <v>217</v>
      </c>
      <c r="C343" s="48"/>
      <c r="D343" s="49"/>
      <c r="E343" s="177"/>
      <c r="F343" s="219"/>
    </row>
    <row r="344" spans="1:6" ht="24.75">
      <c r="A344" s="30"/>
      <c r="B344" s="61" t="s">
        <v>69</v>
      </c>
      <c r="C344" s="48"/>
      <c r="D344" s="49"/>
      <c r="E344" s="177"/>
      <c r="F344" s="219"/>
    </row>
    <row r="345" spans="1:6" ht="12">
      <c r="A345" s="30"/>
      <c r="B345" s="61" t="s">
        <v>218</v>
      </c>
      <c r="C345" s="48"/>
      <c r="D345" s="49"/>
      <c r="E345" s="177"/>
      <c r="F345" s="219"/>
    </row>
    <row r="346" spans="1:6" ht="15.75" customHeight="1">
      <c r="A346" s="30"/>
      <c r="B346" s="61" t="s">
        <v>8</v>
      </c>
      <c r="C346" s="48" t="s">
        <v>11</v>
      </c>
      <c r="D346" s="49">
        <v>1</v>
      </c>
      <c r="E346" s="177"/>
      <c r="F346" s="85">
        <f>SUM(D346*E346)</f>
        <v>0</v>
      </c>
    </row>
    <row r="347" spans="1:6" s="42" customFormat="1" ht="12">
      <c r="A347" s="56"/>
      <c r="B347" s="31"/>
      <c r="C347" s="37"/>
      <c r="D347" s="33"/>
      <c r="E347" s="173"/>
      <c r="F347" s="219"/>
    </row>
    <row r="348" spans="1:6" ht="42" customHeight="1">
      <c r="A348" s="30" t="s">
        <v>112</v>
      </c>
      <c r="B348" s="53" t="s">
        <v>400</v>
      </c>
      <c r="C348" s="48" t="s">
        <v>10</v>
      </c>
      <c r="D348" s="49">
        <v>2350</v>
      </c>
      <c r="E348" s="177"/>
      <c r="F348" s="85">
        <f>SUM(D348*E348)</f>
        <v>0</v>
      </c>
    </row>
    <row r="349" spans="1:6" ht="12">
      <c r="A349" s="30"/>
      <c r="B349" s="53"/>
      <c r="C349" s="48"/>
      <c r="D349" s="49"/>
      <c r="E349" s="177"/>
      <c r="F349" s="226"/>
    </row>
    <row r="350" spans="1:6" ht="42" customHeight="1">
      <c r="A350" s="30" t="s">
        <v>113</v>
      </c>
      <c r="B350" s="127" t="s">
        <v>228</v>
      </c>
      <c r="C350" s="48" t="s">
        <v>10</v>
      </c>
      <c r="D350" s="49">
        <v>35</v>
      </c>
      <c r="E350" s="177"/>
      <c r="F350" s="85">
        <f>SUM(D350*E350)</f>
        <v>0</v>
      </c>
    </row>
    <row r="351" spans="1:6" ht="13.5" customHeight="1">
      <c r="A351" s="30"/>
      <c r="B351" s="53"/>
      <c r="C351" s="48"/>
      <c r="D351" s="49"/>
      <c r="E351" s="177"/>
      <c r="F351" s="85"/>
    </row>
    <row r="352" spans="1:6" ht="44.25" customHeight="1">
      <c r="A352" s="30" t="s">
        <v>114</v>
      </c>
      <c r="B352" s="232" t="s">
        <v>225</v>
      </c>
      <c r="C352" s="48" t="s">
        <v>10</v>
      </c>
      <c r="D352" s="49">
        <v>210</v>
      </c>
      <c r="E352" s="177"/>
      <c r="F352" s="85">
        <f>SUM(D352*E352)</f>
        <v>0</v>
      </c>
    </row>
    <row r="353" spans="1:6" ht="13.5" customHeight="1">
      <c r="A353" s="30"/>
      <c r="B353" s="53"/>
      <c r="C353" s="48"/>
      <c r="D353" s="49"/>
      <c r="E353" s="177"/>
      <c r="F353" s="85"/>
    </row>
    <row r="354" spans="1:6" ht="37.5">
      <c r="A354" s="30" t="s">
        <v>115</v>
      </c>
      <c r="B354" s="31" t="s">
        <v>13</v>
      </c>
      <c r="C354" s="32" t="s">
        <v>22</v>
      </c>
      <c r="D354" s="33" t="s">
        <v>22</v>
      </c>
      <c r="E354" s="173"/>
      <c r="F354" s="219"/>
    </row>
    <row r="355" spans="1:6" ht="12">
      <c r="A355" s="30"/>
      <c r="B355" s="31" t="s">
        <v>14</v>
      </c>
      <c r="C355" s="32" t="s">
        <v>10</v>
      </c>
      <c r="D355" s="33">
        <v>30</v>
      </c>
      <c r="E355" s="173"/>
      <c r="F355" s="85">
        <f>SUM(D355*E355)</f>
        <v>0</v>
      </c>
    </row>
    <row r="356" spans="1:6" ht="12">
      <c r="A356" s="30"/>
      <c r="B356" s="31" t="s">
        <v>15</v>
      </c>
      <c r="C356" s="32" t="s">
        <v>10</v>
      </c>
      <c r="D356" s="33">
        <v>20</v>
      </c>
      <c r="E356" s="173"/>
      <c r="F356" s="85">
        <f>SUM(D356*E356)</f>
        <v>0</v>
      </c>
    </row>
    <row r="357" spans="1:6" ht="12">
      <c r="A357" s="30"/>
      <c r="B357" s="31" t="s">
        <v>36</v>
      </c>
      <c r="C357" s="32" t="s">
        <v>10</v>
      </c>
      <c r="D357" s="33">
        <v>60</v>
      </c>
      <c r="E357" s="173"/>
      <c r="F357" s="85">
        <f>SUM(D357*E357)</f>
        <v>0</v>
      </c>
    </row>
    <row r="358" spans="1:6" ht="12">
      <c r="A358" s="30"/>
      <c r="B358" s="31"/>
      <c r="C358" s="32"/>
      <c r="D358" s="33"/>
      <c r="E358" s="173"/>
      <c r="F358" s="219"/>
    </row>
    <row r="359" spans="1:6" ht="37.5">
      <c r="A359" s="30" t="s">
        <v>116</v>
      </c>
      <c r="B359" s="31" t="s">
        <v>68</v>
      </c>
      <c r="C359" s="32" t="s">
        <v>22</v>
      </c>
      <c r="D359" s="33" t="s">
        <v>22</v>
      </c>
      <c r="E359" s="173"/>
      <c r="F359" s="219"/>
    </row>
    <row r="360" spans="1:6" ht="12">
      <c r="A360" s="30"/>
      <c r="B360" s="31" t="s">
        <v>14</v>
      </c>
      <c r="C360" s="32" t="s">
        <v>10</v>
      </c>
      <c r="D360" s="33">
        <v>25</v>
      </c>
      <c r="E360" s="173"/>
      <c r="F360" s="85">
        <f>SUM(D360*E360)</f>
        <v>0</v>
      </c>
    </row>
    <row r="361" spans="1:6" ht="12">
      <c r="A361" s="30"/>
      <c r="B361" s="31"/>
      <c r="C361" s="32"/>
      <c r="D361" s="33"/>
      <c r="E361" s="173"/>
      <c r="F361" s="85"/>
    </row>
    <row r="362" spans="1:6" ht="53.25" customHeight="1">
      <c r="A362" s="30" t="s">
        <v>117</v>
      </c>
      <c r="B362" s="31" t="s">
        <v>164</v>
      </c>
      <c r="C362" s="32"/>
      <c r="D362" s="33"/>
      <c r="E362" s="173"/>
      <c r="F362" s="85"/>
    </row>
    <row r="363" spans="1:6" ht="12">
      <c r="A363" s="30"/>
      <c r="B363" s="31" t="s">
        <v>165</v>
      </c>
      <c r="C363" s="32" t="s">
        <v>10</v>
      </c>
      <c r="D363" s="33">
        <v>60</v>
      </c>
      <c r="E363" s="173"/>
      <c r="F363" s="85">
        <f>SUM(D363*E363)</f>
        <v>0</v>
      </c>
    </row>
    <row r="364" spans="1:6" ht="12">
      <c r="A364" s="30"/>
      <c r="B364" s="31"/>
      <c r="C364" s="32"/>
      <c r="D364" s="33"/>
      <c r="E364" s="173"/>
      <c r="F364" s="219"/>
    </row>
    <row r="365" spans="1:6" s="42" customFormat="1" ht="37.5">
      <c r="A365" s="30" t="s">
        <v>118</v>
      </c>
      <c r="B365" s="31" t="s">
        <v>221</v>
      </c>
      <c r="C365" s="37"/>
      <c r="D365" s="33"/>
      <c r="E365" s="173"/>
      <c r="F365" s="219"/>
    </row>
    <row r="366" spans="1:6" s="42" customFormat="1" ht="12.75">
      <c r="A366" s="41"/>
      <c r="B366" s="31" t="s">
        <v>401</v>
      </c>
      <c r="C366" s="37" t="s">
        <v>11</v>
      </c>
      <c r="D366" s="33">
        <v>3</v>
      </c>
      <c r="E366" s="173"/>
      <c r="F366" s="85">
        <f>SUM(D366*E366)</f>
        <v>0</v>
      </c>
    </row>
    <row r="367" spans="1:6" s="42" customFormat="1" ht="12.75">
      <c r="A367" s="41"/>
      <c r="B367" s="31" t="s">
        <v>402</v>
      </c>
      <c r="C367" s="37" t="s">
        <v>11</v>
      </c>
      <c r="D367" s="33">
        <v>10</v>
      </c>
      <c r="E367" s="173"/>
      <c r="F367" s="85">
        <f>SUM(D367*E367)</f>
        <v>0</v>
      </c>
    </row>
    <row r="368" spans="1:6" s="42" customFormat="1" ht="12.75">
      <c r="A368" s="41"/>
      <c r="B368" s="31"/>
      <c r="C368" s="37"/>
      <c r="D368" s="33"/>
      <c r="E368" s="173"/>
      <c r="F368" s="85"/>
    </row>
    <row r="369" spans="1:6" s="42" customFormat="1" ht="49.5">
      <c r="A369" s="30" t="s">
        <v>119</v>
      </c>
      <c r="B369" s="31" t="s">
        <v>403</v>
      </c>
      <c r="C369" s="37"/>
      <c r="D369" s="33"/>
      <c r="E369" s="173"/>
      <c r="F369" s="219"/>
    </row>
    <row r="370" spans="1:6" s="42" customFormat="1" ht="12.75">
      <c r="A370" s="41"/>
      <c r="B370" s="31" t="s">
        <v>401</v>
      </c>
      <c r="C370" s="37" t="s">
        <v>11</v>
      </c>
      <c r="D370" s="33">
        <v>26</v>
      </c>
      <c r="E370" s="173"/>
      <c r="F370" s="85">
        <f>SUM(D370*E370)</f>
        <v>0</v>
      </c>
    </row>
    <row r="371" spans="1:6" s="42" customFormat="1" ht="12.75">
      <c r="A371" s="41"/>
      <c r="B371" s="31"/>
      <c r="C371" s="37"/>
      <c r="D371" s="33"/>
      <c r="E371" s="173"/>
      <c r="F371" s="85"/>
    </row>
    <row r="372" spans="1:6" s="42" customFormat="1" ht="64.5" customHeight="1">
      <c r="A372" s="30" t="s">
        <v>89</v>
      </c>
      <c r="B372" s="31" t="s">
        <v>226</v>
      </c>
      <c r="C372" s="37" t="s">
        <v>11</v>
      </c>
      <c r="D372" s="33">
        <v>1</v>
      </c>
      <c r="E372" s="173"/>
      <c r="F372" s="85">
        <f>SUM(D372*E372)</f>
        <v>0</v>
      </c>
    </row>
    <row r="373" spans="1:6" s="42" customFormat="1" ht="12.75">
      <c r="A373" s="41"/>
      <c r="B373" s="31"/>
      <c r="C373" s="37"/>
      <c r="D373" s="33" t="s">
        <v>22</v>
      </c>
      <c r="E373" s="173"/>
      <c r="F373" s="85" t="s">
        <v>22</v>
      </c>
    </row>
    <row r="374" spans="1:6" s="42" customFormat="1" ht="37.5">
      <c r="A374" s="60" t="s">
        <v>90</v>
      </c>
      <c r="B374" s="31" t="s">
        <v>227</v>
      </c>
      <c r="C374" s="37" t="s">
        <v>11</v>
      </c>
      <c r="D374" s="33">
        <v>1</v>
      </c>
      <c r="E374" s="173"/>
      <c r="F374" s="85">
        <f>SUM(D374*E374)</f>
        <v>0</v>
      </c>
    </row>
    <row r="375" spans="1:6" s="42" customFormat="1" ht="12.75">
      <c r="A375" s="41"/>
      <c r="B375" s="31"/>
      <c r="C375" s="37"/>
      <c r="D375" s="33"/>
      <c r="E375" s="173"/>
      <c r="F375" s="85"/>
    </row>
    <row r="376" spans="1:6" s="42" customFormat="1" ht="49.5">
      <c r="A376" s="30" t="s">
        <v>91</v>
      </c>
      <c r="B376" s="31" t="s">
        <v>404</v>
      </c>
      <c r="C376" s="37"/>
      <c r="D376" s="33"/>
      <c r="E376" s="173"/>
      <c r="F376" s="219"/>
    </row>
    <row r="377" spans="1:6" s="42" customFormat="1" ht="12.75">
      <c r="A377" s="41"/>
      <c r="B377" s="31" t="s">
        <v>8</v>
      </c>
      <c r="C377" s="37" t="s">
        <v>11</v>
      </c>
      <c r="D377" s="33">
        <v>1</v>
      </c>
      <c r="E377" s="173"/>
      <c r="F377" s="85">
        <f>SUM(D377*E377)</f>
        <v>0</v>
      </c>
    </row>
    <row r="378" spans="1:6" s="42" customFormat="1" ht="12.75">
      <c r="A378" s="41"/>
      <c r="B378" s="31"/>
      <c r="C378" s="37"/>
      <c r="D378" s="33"/>
      <c r="E378" s="173"/>
      <c r="F378" s="219"/>
    </row>
    <row r="379" spans="1:6" s="42" customFormat="1" ht="24.75">
      <c r="A379" s="30" t="s">
        <v>166</v>
      </c>
      <c r="B379" s="31" t="s">
        <v>222</v>
      </c>
      <c r="C379" s="37"/>
      <c r="D379" s="33"/>
      <c r="E379" s="173"/>
      <c r="F379" s="219"/>
    </row>
    <row r="380" spans="1:6" s="42" customFormat="1" ht="12.75">
      <c r="A380" s="41"/>
      <c r="B380" s="31" t="s">
        <v>8</v>
      </c>
      <c r="C380" s="37" t="s">
        <v>11</v>
      </c>
      <c r="D380" s="33">
        <v>1</v>
      </c>
      <c r="E380" s="173"/>
      <c r="F380" s="85">
        <f>SUM(D380*E380)</f>
        <v>0</v>
      </c>
    </row>
    <row r="381" spans="1:6" s="42" customFormat="1" ht="12.75">
      <c r="A381" s="41"/>
      <c r="B381" s="31"/>
      <c r="C381" s="37"/>
      <c r="D381" s="33"/>
      <c r="E381" s="173"/>
      <c r="F381" s="219"/>
    </row>
    <row r="382" spans="1:6" s="42" customFormat="1" ht="37.5">
      <c r="A382" s="60" t="s">
        <v>92</v>
      </c>
      <c r="B382" s="150" t="s">
        <v>161</v>
      </c>
      <c r="C382" s="37"/>
      <c r="D382" s="33"/>
      <c r="E382" s="173"/>
      <c r="F382" s="219"/>
    </row>
    <row r="383" spans="1:6" s="42" customFormat="1" ht="12.75">
      <c r="A383" s="41"/>
      <c r="B383" s="62"/>
      <c r="C383" s="63" t="s">
        <v>11</v>
      </c>
      <c r="D383" s="64" t="s">
        <v>162</v>
      </c>
      <c r="E383" s="176">
        <v>3</v>
      </c>
      <c r="F383" s="146">
        <f>SUM(F346:F381)*E383/100</f>
        <v>0</v>
      </c>
    </row>
    <row r="384" spans="1:6" s="65" customFormat="1" ht="15">
      <c r="A384" s="41"/>
      <c r="B384" s="66" t="s">
        <v>382</v>
      </c>
      <c r="C384" s="67"/>
      <c r="D384" s="68"/>
      <c r="E384" s="178"/>
      <c r="F384" s="182">
        <f>SUM(F346:F383)</f>
        <v>0</v>
      </c>
    </row>
    <row r="385" spans="1:6" s="42" customFormat="1" ht="12.75">
      <c r="A385" s="41"/>
      <c r="B385" s="31"/>
      <c r="C385" s="37"/>
      <c r="D385" s="33"/>
      <c r="E385" s="173"/>
      <c r="F385" s="219"/>
    </row>
    <row r="386" spans="1:6" s="42" customFormat="1" ht="25.5">
      <c r="A386" s="60" t="s">
        <v>383</v>
      </c>
      <c r="B386" s="34" t="s">
        <v>67</v>
      </c>
      <c r="C386" s="37"/>
      <c r="D386" s="33"/>
      <c r="E386" s="173"/>
      <c r="F386" s="219"/>
    </row>
    <row r="387" spans="1:6" s="42" customFormat="1" ht="12.75">
      <c r="A387" s="41"/>
      <c r="B387" s="34"/>
      <c r="C387" s="37"/>
      <c r="D387" s="33"/>
      <c r="E387" s="173"/>
      <c r="F387" s="219"/>
    </row>
    <row r="388" spans="1:6" s="42" customFormat="1" ht="39">
      <c r="A388" s="41"/>
      <c r="B388" s="34" t="s">
        <v>247</v>
      </c>
      <c r="C388" s="37"/>
      <c r="D388" s="33"/>
      <c r="E388" s="173"/>
      <c r="F388" s="219"/>
    </row>
    <row r="389" spans="1:6" s="42" customFormat="1" ht="12.75">
      <c r="A389" s="41"/>
      <c r="B389" s="31"/>
      <c r="C389" s="37"/>
      <c r="D389" s="33"/>
      <c r="E389" s="173"/>
      <c r="F389" s="219"/>
    </row>
    <row r="390" spans="1:6" s="42" customFormat="1" ht="41.25" customHeight="1">
      <c r="A390" s="30" t="s">
        <v>111</v>
      </c>
      <c r="B390" s="31" t="s">
        <v>144</v>
      </c>
      <c r="C390" s="37"/>
      <c r="D390" s="33"/>
      <c r="E390" s="173"/>
      <c r="F390" s="219"/>
    </row>
    <row r="391" spans="1:6" s="42" customFormat="1" ht="12">
      <c r="A391" s="30"/>
      <c r="B391" s="42" t="s">
        <v>61</v>
      </c>
      <c r="C391" s="37" t="s">
        <v>10</v>
      </c>
      <c r="D391" s="33">
        <v>350</v>
      </c>
      <c r="E391" s="173"/>
      <c r="F391" s="85">
        <f>SUM(D391*E391)</f>
        <v>0</v>
      </c>
    </row>
    <row r="392" spans="1:6" s="42" customFormat="1" ht="12">
      <c r="A392" s="30"/>
      <c r="C392" s="37"/>
      <c r="D392" s="33"/>
      <c r="E392" s="173"/>
      <c r="F392" s="85"/>
    </row>
    <row r="393" spans="1:6" ht="37.5">
      <c r="A393" s="30" t="s">
        <v>112</v>
      </c>
      <c r="B393" s="31" t="s">
        <v>13</v>
      </c>
      <c r="C393" s="32" t="s">
        <v>22</v>
      </c>
      <c r="D393" s="33" t="s">
        <v>22</v>
      </c>
      <c r="E393" s="173"/>
      <c r="F393" s="219"/>
    </row>
    <row r="394" spans="1:6" ht="12">
      <c r="A394" s="30"/>
      <c r="B394" s="31" t="s">
        <v>85</v>
      </c>
      <c r="C394" s="32" t="s">
        <v>10</v>
      </c>
      <c r="D394" s="33">
        <v>40</v>
      </c>
      <c r="E394" s="173"/>
      <c r="F394" s="85">
        <f>SUM(D394*E394)</f>
        <v>0</v>
      </c>
    </row>
    <row r="395" spans="1:6" s="42" customFormat="1" ht="12.75">
      <c r="A395" s="41"/>
      <c r="B395" s="31"/>
      <c r="C395" s="32"/>
      <c r="D395" s="33"/>
      <c r="E395" s="134"/>
      <c r="F395" s="220"/>
    </row>
    <row r="396" spans="1:6" ht="37.5">
      <c r="A396" s="30" t="s">
        <v>113</v>
      </c>
      <c r="B396" s="31" t="s">
        <v>86</v>
      </c>
      <c r="C396" s="32" t="s">
        <v>22</v>
      </c>
      <c r="D396" s="33" t="s">
        <v>22</v>
      </c>
      <c r="E396" s="173"/>
      <c r="F396" s="219"/>
    </row>
    <row r="397" spans="1:6" ht="12">
      <c r="A397" s="30"/>
      <c r="B397" s="31" t="s">
        <v>14</v>
      </c>
      <c r="C397" s="32" t="s">
        <v>10</v>
      </c>
      <c r="D397" s="33">
        <v>70</v>
      </c>
      <c r="E397" s="173"/>
      <c r="F397" s="85">
        <f>SUM(D397*E397)</f>
        <v>0</v>
      </c>
    </row>
    <row r="398" spans="1:6" s="42" customFormat="1" ht="12">
      <c r="A398" s="30"/>
      <c r="C398" s="37"/>
      <c r="D398" s="33"/>
      <c r="E398" s="173"/>
      <c r="F398" s="85"/>
    </row>
    <row r="399" spans="1:2" ht="77.25" customHeight="1">
      <c r="A399" s="56">
        <v>4</v>
      </c>
      <c r="B399" s="31" t="s">
        <v>62</v>
      </c>
    </row>
    <row r="400" spans="2:6" ht="12">
      <c r="B400" s="31" t="s">
        <v>8</v>
      </c>
      <c r="C400" s="59" t="s">
        <v>11</v>
      </c>
      <c r="D400" s="55">
        <v>27</v>
      </c>
      <c r="F400" s="85">
        <f>SUM(D400*E400)</f>
        <v>0</v>
      </c>
    </row>
    <row r="401" spans="2:3" ht="12">
      <c r="B401" s="31"/>
      <c r="C401" s="59"/>
    </row>
    <row r="402" spans="1:2" ht="53.25" customHeight="1">
      <c r="A402" s="56">
        <v>5</v>
      </c>
      <c r="B402" s="31" t="s">
        <v>230</v>
      </c>
    </row>
    <row r="403" spans="2:6" ht="12">
      <c r="B403" s="31" t="s">
        <v>8</v>
      </c>
      <c r="C403" s="59" t="s">
        <v>11</v>
      </c>
      <c r="D403" s="55">
        <v>4</v>
      </c>
      <c r="F403" s="85">
        <f>SUM(D403*E403)</f>
        <v>0</v>
      </c>
    </row>
    <row r="404" spans="2:3" ht="12">
      <c r="B404" s="31"/>
      <c r="C404" s="59"/>
    </row>
    <row r="405" spans="1:3" ht="52.5" customHeight="1">
      <c r="A405" s="56">
        <v>6</v>
      </c>
      <c r="B405" s="31" t="s">
        <v>255</v>
      </c>
      <c r="C405" s="59"/>
    </row>
    <row r="406" spans="2:6" ht="12">
      <c r="B406" s="31" t="s">
        <v>8</v>
      </c>
      <c r="C406" s="59" t="s">
        <v>11</v>
      </c>
      <c r="D406" s="55">
        <v>2</v>
      </c>
      <c r="F406" s="85">
        <f>SUM(D406*E406)</f>
        <v>0</v>
      </c>
    </row>
    <row r="407" spans="2:3" ht="12">
      <c r="B407" s="31"/>
      <c r="C407" s="59"/>
    </row>
    <row r="408" spans="1:3" ht="29.25" customHeight="1">
      <c r="A408" s="56">
        <v>7</v>
      </c>
      <c r="B408" s="31" t="s">
        <v>231</v>
      </c>
      <c r="C408" s="59"/>
    </row>
    <row r="409" spans="2:6" ht="12">
      <c r="B409" s="31" t="s">
        <v>8</v>
      </c>
      <c r="C409" s="59" t="s">
        <v>11</v>
      </c>
      <c r="D409" s="55">
        <v>2</v>
      </c>
      <c r="F409" s="85">
        <f>SUM(D409*E409)</f>
        <v>0</v>
      </c>
    </row>
    <row r="410" spans="2:6" ht="12">
      <c r="B410" s="31"/>
      <c r="C410" s="59"/>
      <c r="F410" s="85"/>
    </row>
    <row r="411" spans="1:3" ht="31.5" customHeight="1">
      <c r="A411" s="56">
        <v>8</v>
      </c>
      <c r="B411" s="31" t="s">
        <v>233</v>
      </c>
      <c r="C411" s="59"/>
    </row>
    <row r="412" spans="2:6" ht="12">
      <c r="B412" s="31" t="s">
        <v>8</v>
      </c>
      <c r="C412" s="59" t="s">
        <v>11</v>
      </c>
      <c r="D412" s="55">
        <v>1</v>
      </c>
      <c r="F412" s="85">
        <f>SUM(D412*E412)</f>
        <v>0</v>
      </c>
    </row>
    <row r="413" spans="2:6" ht="12">
      <c r="B413" s="31"/>
      <c r="C413" s="59"/>
      <c r="F413" s="85"/>
    </row>
    <row r="414" spans="1:3" ht="14.25" customHeight="1">
      <c r="A414" s="56">
        <v>9</v>
      </c>
      <c r="B414" s="31" t="s">
        <v>234</v>
      </c>
      <c r="C414" s="59"/>
    </row>
    <row r="415" spans="2:6" ht="12">
      <c r="B415" s="31" t="s">
        <v>8</v>
      </c>
      <c r="C415" s="59" t="s">
        <v>11</v>
      </c>
      <c r="D415" s="55">
        <v>2</v>
      </c>
      <c r="F415" s="85">
        <f>SUM(D415*E415)</f>
        <v>0</v>
      </c>
    </row>
    <row r="416" spans="2:6" ht="12">
      <c r="B416" s="31"/>
      <c r="C416" s="59"/>
      <c r="F416" s="85"/>
    </row>
    <row r="417" spans="1:3" ht="30" customHeight="1">
      <c r="A417" s="56">
        <v>10</v>
      </c>
      <c r="B417" s="31" t="s">
        <v>232</v>
      </c>
      <c r="C417" s="59"/>
    </row>
    <row r="418" spans="2:6" ht="12">
      <c r="B418" s="31" t="s">
        <v>8</v>
      </c>
      <c r="C418" s="59" t="s">
        <v>11</v>
      </c>
      <c r="D418" s="55">
        <v>2</v>
      </c>
      <c r="F418" s="85">
        <f>SUM(D418*E418)</f>
        <v>0</v>
      </c>
    </row>
    <row r="419" spans="2:3" ht="12">
      <c r="B419" s="31"/>
      <c r="C419" s="59"/>
    </row>
    <row r="420" spans="1:3" ht="24.75">
      <c r="A420" s="56">
        <v>11</v>
      </c>
      <c r="B420" s="31" t="s">
        <v>63</v>
      </c>
      <c r="C420" s="59"/>
    </row>
    <row r="421" spans="2:6" ht="12">
      <c r="B421" s="31" t="s">
        <v>8</v>
      </c>
      <c r="C421" s="59" t="s">
        <v>11</v>
      </c>
      <c r="D421" s="55">
        <v>6</v>
      </c>
      <c r="F421" s="85">
        <f>SUM(D421*E421)</f>
        <v>0</v>
      </c>
    </row>
    <row r="422" spans="2:3" ht="12">
      <c r="B422" s="31"/>
      <c r="C422" s="59"/>
    </row>
    <row r="423" spans="1:6" ht="24.75">
      <c r="A423" s="56">
        <v>12</v>
      </c>
      <c r="B423" s="31" t="s">
        <v>64</v>
      </c>
      <c r="C423" s="59" t="s">
        <v>11</v>
      </c>
      <c r="D423" s="55">
        <v>1</v>
      </c>
      <c r="F423" s="85">
        <f>SUM(D423*E423)</f>
        <v>0</v>
      </c>
    </row>
    <row r="424" ht="12">
      <c r="B424" s="31"/>
    </row>
    <row r="425" spans="1:3" ht="12">
      <c r="A425" s="56">
        <v>13</v>
      </c>
      <c r="B425" s="31" t="s">
        <v>65</v>
      </c>
      <c r="C425" s="59"/>
    </row>
    <row r="426" spans="2:3" ht="53.25" customHeight="1">
      <c r="B426" s="31" t="s">
        <v>256</v>
      </c>
      <c r="C426" s="59"/>
    </row>
    <row r="427" spans="2:6" ht="12">
      <c r="B427" s="31" t="s">
        <v>8</v>
      </c>
      <c r="C427" s="59" t="s">
        <v>11</v>
      </c>
      <c r="D427" s="55">
        <v>1</v>
      </c>
      <c r="F427" s="85">
        <f>SUM(D427*E427)</f>
        <v>0</v>
      </c>
    </row>
    <row r="428" spans="2:3" ht="12">
      <c r="B428" s="31"/>
      <c r="C428" s="59"/>
    </row>
    <row r="429" spans="1:6" ht="24.75">
      <c r="A429" s="56">
        <v>14</v>
      </c>
      <c r="B429" s="31" t="s">
        <v>66</v>
      </c>
      <c r="C429" s="59" t="s">
        <v>11</v>
      </c>
      <c r="D429" s="55">
        <v>1</v>
      </c>
      <c r="F429" s="85">
        <f>SUM(D429*E429)</f>
        <v>0</v>
      </c>
    </row>
    <row r="430" spans="2:3" ht="12">
      <c r="B430" s="31"/>
      <c r="C430" s="59"/>
    </row>
    <row r="431" spans="1:6" ht="37.5">
      <c r="A431" s="56">
        <v>15</v>
      </c>
      <c r="B431" s="163" t="s">
        <v>161</v>
      </c>
      <c r="C431" s="69" t="s">
        <v>11</v>
      </c>
      <c r="D431" s="133" t="s">
        <v>162</v>
      </c>
      <c r="E431" s="179">
        <v>3</v>
      </c>
      <c r="F431" s="181">
        <f>SUM(F390:F429)*E431/100</f>
        <v>0</v>
      </c>
    </row>
    <row r="432" spans="2:6" ht="15">
      <c r="B432" s="66" t="s">
        <v>384</v>
      </c>
      <c r="C432" s="67"/>
      <c r="D432" s="68"/>
      <c r="E432" s="178"/>
      <c r="F432" s="182">
        <f>SUM(F391:F431)</f>
        <v>0</v>
      </c>
    </row>
    <row r="433" spans="2:3" ht="12">
      <c r="B433" s="31"/>
      <c r="C433" s="59"/>
    </row>
    <row r="434" spans="2:3" ht="12">
      <c r="B434" s="31"/>
      <c r="C434" s="59"/>
    </row>
    <row r="435" spans="1:6" s="42" customFormat="1" ht="13.5">
      <c r="A435" s="60" t="s">
        <v>385</v>
      </c>
      <c r="B435" s="180" t="s">
        <v>405</v>
      </c>
      <c r="C435" s="37"/>
      <c r="D435" s="33"/>
      <c r="E435" s="173"/>
      <c r="F435" s="219"/>
    </row>
    <row r="436" spans="1:6" s="42" customFormat="1" ht="12.75">
      <c r="A436" s="41"/>
      <c r="B436" s="34"/>
      <c r="C436" s="37"/>
      <c r="D436" s="33"/>
      <c r="E436" s="173"/>
      <c r="F436" s="219"/>
    </row>
    <row r="437" spans="1:6" s="42" customFormat="1" ht="39">
      <c r="A437" s="41"/>
      <c r="B437" s="34" t="s">
        <v>406</v>
      </c>
      <c r="C437" s="37"/>
      <c r="D437" s="33"/>
      <c r="E437" s="173"/>
      <c r="F437" s="219"/>
    </row>
    <row r="438" spans="1:6" s="42" customFormat="1" ht="12.75">
      <c r="A438" s="41"/>
      <c r="B438" s="31"/>
      <c r="C438" s="37"/>
      <c r="D438" s="33"/>
      <c r="E438" s="173"/>
      <c r="F438" s="219"/>
    </row>
    <row r="439" spans="1:6" ht="24.75">
      <c r="A439" s="149" t="s">
        <v>0</v>
      </c>
      <c r="B439" s="151" t="s">
        <v>154</v>
      </c>
      <c r="C439" s="155"/>
      <c r="D439" s="159"/>
      <c r="E439" s="172"/>
      <c r="F439" s="227"/>
    </row>
    <row r="440" spans="1:6" ht="12">
      <c r="A440" s="161"/>
      <c r="B440" s="151" t="s">
        <v>155</v>
      </c>
      <c r="C440" s="155" t="s">
        <v>10</v>
      </c>
      <c r="D440" s="159">
        <v>180</v>
      </c>
      <c r="E440" s="172"/>
      <c r="F440" s="85">
        <f>SUM(D440*E440)</f>
        <v>0</v>
      </c>
    </row>
    <row r="441" spans="1:6" ht="12">
      <c r="A441" s="161"/>
      <c r="B441" s="151"/>
      <c r="C441" s="155"/>
      <c r="D441" s="159"/>
      <c r="E441" s="172"/>
      <c r="F441" s="227"/>
    </row>
    <row r="442" spans="1:6" ht="24.75">
      <c r="A442" s="161" t="s">
        <v>2</v>
      </c>
      <c r="B442" s="151" t="s">
        <v>156</v>
      </c>
      <c r="C442" s="155" t="s">
        <v>22</v>
      </c>
      <c r="D442" s="159" t="s">
        <v>22</v>
      </c>
      <c r="E442" s="172"/>
      <c r="F442" s="227"/>
    </row>
    <row r="443" spans="1:6" ht="12">
      <c r="A443" s="161"/>
      <c r="B443" s="151" t="s">
        <v>157</v>
      </c>
      <c r="C443" s="155" t="s">
        <v>10</v>
      </c>
      <c r="D443" s="159">
        <v>20</v>
      </c>
      <c r="E443" s="172"/>
      <c r="F443" s="85">
        <f>SUM(D443*E443)</f>
        <v>0</v>
      </c>
    </row>
    <row r="444" spans="1:6" ht="12">
      <c r="A444" s="149"/>
      <c r="B444" s="151"/>
      <c r="C444" s="155"/>
      <c r="D444" s="159"/>
      <c r="E444" s="172"/>
      <c r="F444" s="227"/>
    </row>
    <row r="445" spans="1:6" ht="37.5">
      <c r="A445" s="149" t="s">
        <v>3</v>
      </c>
      <c r="B445" s="152" t="s">
        <v>158</v>
      </c>
      <c r="C445" s="156"/>
      <c r="D445" s="160"/>
      <c r="E445" s="172"/>
      <c r="F445" s="227"/>
    </row>
    <row r="446" spans="1:6" ht="12">
      <c r="A446" s="149"/>
      <c r="B446" s="152" t="s">
        <v>159</v>
      </c>
      <c r="C446" s="156" t="s">
        <v>10</v>
      </c>
      <c r="D446" s="160">
        <v>20</v>
      </c>
      <c r="E446" s="172"/>
      <c r="F446" s="85">
        <f>SUM(D446*E446)</f>
        <v>0</v>
      </c>
    </row>
    <row r="447" spans="1:6" ht="12">
      <c r="A447" s="149"/>
      <c r="B447" s="152"/>
      <c r="C447" s="156"/>
      <c r="D447" s="160"/>
      <c r="E447" s="172"/>
      <c r="F447" s="227"/>
    </row>
    <row r="448" spans="1:6" ht="24.75">
      <c r="A448" s="149" t="s">
        <v>4</v>
      </c>
      <c r="B448" s="152" t="s">
        <v>160</v>
      </c>
      <c r="C448" s="156"/>
      <c r="D448" s="160"/>
      <c r="E448" s="172"/>
      <c r="F448" s="227"/>
    </row>
    <row r="449" spans="1:6" ht="12">
      <c r="A449" s="149"/>
      <c r="B449" s="152" t="s">
        <v>159</v>
      </c>
      <c r="C449" s="156" t="s">
        <v>10</v>
      </c>
      <c r="D449" s="160">
        <v>70</v>
      </c>
      <c r="E449" s="172"/>
      <c r="F449" s="85">
        <f>SUM(D449*E449)</f>
        <v>0</v>
      </c>
    </row>
    <row r="450" spans="1:6" ht="12">
      <c r="A450" s="149"/>
      <c r="B450" s="152"/>
      <c r="C450" s="156"/>
      <c r="D450" s="160"/>
      <c r="E450" s="172"/>
      <c r="F450" s="227"/>
    </row>
    <row r="451" spans="1:6" ht="37.5">
      <c r="A451" s="162" t="s">
        <v>5</v>
      </c>
      <c r="B451" s="163" t="s">
        <v>161</v>
      </c>
      <c r="C451" s="164" t="s">
        <v>153</v>
      </c>
      <c r="D451" s="165" t="s">
        <v>162</v>
      </c>
      <c r="E451" s="193">
        <v>3</v>
      </c>
      <c r="F451" s="181">
        <f>SUM(F438:F450)*E451/100</f>
        <v>0</v>
      </c>
    </row>
    <row r="452" spans="1:6" ht="15">
      <c r="A452" s="149"/>
      <c r="B452" s="153" t="s">
        <v>388</v>
      </c>
      <c r="C452" s="155"/>
      <c r="D452" s="159" t="s">
        <v>110</v>
      </c>
      <c r="E452" s="172"/>
      <c r="F452" s="182">
        <f>SUM(F439:F451)</f>
        <v>0</v>
      </c>
    </row>
    <row r="453" spans="2:3" ht="12">
      <c r="B453" s="31"/>
      <c r="C453" s="59"/>
    </row>
    <row r="454" spans="2:3" ht="12">
      <c r="B454" s="31"/>
      <c r="C454" s="59"/>
    </row>
    <row r="455" spans="2:3" ht="12">
      <c r="B455" s="31"/>
      <c r="C455" s="59"/>
    </row>
    <row r="456" spans="2:3" ht="12">
      <c r="B456" s="31"/>
      <c r="C456" s="59"/>
    </row>
    <row r="457" spans="2:3" ht="12">
      <c r="B457" s="31"/>
      <c r="C457" s="59"/>
    </row>
    <row r="458" spans="2:3" ht="12">
      <c r="B458" s="31"/>
      <c r="C458" s="59"/>
    </row>
    <row r="459" spans="2:3" ht="12">
      <c r="B459" s="31"/>
      <c r="C459" s="59"/>
    </row>
    <row r="460" spans="2:3" ht="12">
      <c r="B460" s="31"/>
      <c r="C460" s="59"/>
    </row>
    <row r="461" spans="1:3" ht="25.5">
      <c r="A461" s="235" t="s">
        <v>389</v>
      </c>
      <c r="B461" s="70" t="s">
        <v>145</v>
      </c>
      <c r="C461" s="59"/>
    </row>
    <row r="462" spans="2:3" ht="12">
      <c r="B462" s="31"/>
      <c r="C462" s="59"/>
    </row>
    <row r="463" spans="2:3" ht="28.5" customHeight="1">
      <c r="B463" s="70" t="s">
        <v>70</v>
      </c>
      <c r="C463" s="59"/>
    </row>
    <row r="464" spans="2:3" ht="12">
      <c r="B464" s="31"/>
      <c r="C464" s="59"/>
    </row>
    <row r="465" spans="1:3" ht="187.5">
      <c r="A465" s="56">
        <v>1</v>
      </c>
      <c r="B465" s="31" t="s">
        <v>254</v>
      </c>
      <c r="C465" s="59"/>
    </row>
    <row r="466" spans="2:6" ht="12">
      <c r="B466" s="31" t="s">
        <v>8</v>
      </c>
      <c r="C466" s="59" t="s">
        <v>11</v>
      </c>
      <c r="D466" s="55">
        <v>1</v>
      </c>
      <c r="F466" s="85">
        <f>SUM(D466*E466)</f>
        <v>0</v>
      </c>
    </row>
    <row r="467" spans="2:6" ht="12">
      <c r="B467" s="31"/>
      <c r="C467" s="59"/>
      <c r="F467" s="85"/>
    </row>
    <row r="468" spans="1:3" ht="62.25">
      <c r="A468" s="56">
        <v>2</v>
      </c>
      <c r="B468" s="31" t="s">
        <v>249</v>
      </c>
      <c r="C468" s="59"/>
    </row>
    <row r="469" spans="2:6" ht="12">
      <c r="B469" s="31"/>
      <c r="C469" s="59" t="s">
        <v>11</v>
      </c>
      <c r="D469" s="55">
        <v>4</v>
      </c>
      <c r="F469" s="85">
        <f>SUM(D469*E469)</f>
        <v>0</v>
      </c>
    </row>
    <row r="470" spans="1:6" ht="27.75" customHeight="1">
      <c r="A470" s="30" t="s">
        <v>113</v>
      </c>
      <c r="B470" s="127" t="s">
        <v>250</v>
      </c>
      <c r="C470" s="48"/>
      <c r="D470" s="49"/>
      <c r="E470" s="177"/>
      <c r="F470" s="226"/>
    </row>
    <row r="471" spans="2:6" ht="12">
      <c r="B471" s="31" t="s">
        <v>251</v>
      </c>
      <c r="C471" s="59" t="s">
        <v>10</v>
      </c>
      <c r="D471" s="55">
        <v>160</v>
      </c>
      <c r="F471" s="85">
        <f>SUM(D471*E471)</f>
        <v>0</v>
      </c>
    </row>
    <row r="472" spans="2:6" ht="12">
      <c r="B472" s="31" t="s">
        <v>252</v>
      </c>
      <c r="C472" s="59" t="s">
        <v>10</v>
      </c>
      <c r="D472" s="55">
        <v>5</v>
      </c>
      <c r="F472" s="85">
        <f>SUM(D472*E472)</f>
        <v>0</v>
      </c>
    </row>
    <row r="473" spans="2:3" ht="12">
      <c r="B473" s="31"/>
      <c r="C473" s="59"/>
    </row>
    <row r="474" spans="1:6" ht="37.5">
      <c r="A474" s="30" t="s">
        <v>114</v>
      </c>
      <c r="B474" s="31" t="s">
        <v>13</v>
      </c>
      <c r="C474" s="32" t="s">
        <v>22</v>
      </c>
      <c r="D474" s="33" t="s">
        <v>22</v>
      </c>
      <c r="E474" s="173"/>
      <c r="F474" s="219"/>
    </row>
    <row r="475" spans="1:6" ht="12">
      <c r="A475" s="30"/>
      <c r="B475" s="31" t="s">
        <v>14</v>
      </c>
      <c r="C475" s="32" t="s">
        <v>10</v>
      </c>
      <c r="D475" s="33">
        <v>40</v>
      </c>
      <c r="E475" s="173"/>
      <c r="F475" s="85">
        <f>SUM(D475*E475)</f>
        <v>0</v>
      </c>
    </row>
    <row r="476" spans="1:6" s="42" customFormat="1" ht="12.75">
      <c r="A476" s="41"/>
      <c r="B476" s="31"/>
      <c r="C476" s="32"/>
      <c r="D476" s="33"/>
      <c r="E476" s="134"/>
      <c r="F476" s="220"/>
    </row>
    <row r="477" spans="1:6" ht="37.5">
      <c r="A477" s="30" t="s">
        <v>115</v>
      </c>
      <c r="B477" s="31" t="s">
        <v>86</v>
      </c>
      <c r="C477" s="32" t="s">
        <v>22</v>
      </c>
      <c r="D477" s="33" t="s">
        <v>22</v>
      </c>
      <c r="E477" s="173"/>
      <c r="F477" s="219"/>
    </row>
    <row r="478" spans="1:6" ht="12">
      <c r="A478" s="30"/>
      <c r="B478" s="31" t="s">
        <v>15</v>
      </c>
      <c r="C478" s="32" t="s">
        <v>10</v>
      </c>
      <c r="D478" s="33">
        <v>50</v>
      </c>
      <c r="E478" s="173"/>
      <c r="F478" s="85">
        <f>SUM(D478*E478)</f>
        <v>0</v>
      </c>
    </row>
    <row r="479" spans="2:3" ht="12">
      <c r="B479" s="31"/>
      <c r="C479" s="59"/>
    </row>
    <row r="480" spans="1:3" ht="87">
      <c r="A480" s="56">
        <v>6</v>
      </c>
      <c r="B480" s="31" t="s">
        <v>229</v>
      </c>
      <c r="C480" s="59"/>
    </row>
    <row r="481" spans="2:6" ht="12">
      <c r="B481" s="31" t="s">
        <v>8</v>
      </c>
      <c r="C481" s="59" t="s">
        <v>11</v>
      </c>
      <c r="D481" s="55">
        <v>2</v>
      </c>
      <c r="F481" s="85">
        <f>SUM(D481*E481)</f>
        <v>0</v>
      </c>
    </row>
    <row r="482" spans="2:3" ht="12">
      <c r="B482" s="31"/>
      <c r="C482" s="59"/>
    </row>
    <row r="483" spans="1:6" ht="62.25">
      <c r="A483" s="56">
        <v>7</v>
      </c>
      <c r="B483" s="31" t="s">
        <v>253</v>
      </c>
      <c r="C483" s="59" t="s">
        <v>11</v>
      </c>
      <c r="D483" s="55">
        <v>1</v>
      </c>
      <c r="F483" s="85">
        <f>SUM(D483*E483)</f>
        <v>0</v>
      </c>
    </row>
    <row r="484" ht="12">
      <c r="B484" s="31"/>
    </row>
    <row r="485" spans="1:6" ht="12">
      <c r="A485" s="56">
        <v>8</v>
      </c>
      <c r="B485" s="31" t="s">
        <v>71</v>
      </c>
      <c r="C485" s="59" t="s">
        <v>11</v>
      </c>
      <c r="D485" s="55">
        <v>1</v>
      </c>
      <c r="F485" s="85">
        <f>SUM(D485*E485)</f>
        <v>0</v>
      </c>
    </row>
    <row r="486" spans="2:3" ht="12">
      <c r="B486" s="31"/>
      <c r="C486" s="59"/>
    </row>
    <row r="487" spans="1:6" ht="37.5">
      <c r="A487" s="56">
        <v>9</v>
      </c>
      <c r="B487" s="163" t="s">
        <v>161</v>
      </c>
      <c r="C487" s="69" t="s">
        <v>153</v>
      </c>
      <c r="D487" s="133" t="s">
        <v>162</v>
      </c>
      <c r="E487" s="179">
        <v>3</v>
      </c>
      <c r="F487" s="181">
        <f>SUM(F465:F485)*E487/100</f>
        <v>0</v>
      </c>
    </row>
    <row r="488" spans="2:6" ht="15">
      <c r="B488" s="66" t="s">
        <v>390</v>
      </c>
      <c r="C488" s="67"/>
      <c r="D488" s="68"/>
      <c r="E488" s="178"/>
      <c r="F488" s="183">
        <f>SUM(F466:F487)</f>
        <v>0</v>
      </c>
    </row>
    <row r="489" spans="2:6" ht="15">
      <c r="B489" s="66"/>
      <c r="C489" s="67"/>
      <c r="D489" s="68"/>
      <c r="E489" s="178"/>
      <c r="F489" s="182"/>
    </row>
    <row r="490" spans="2:6" ht="15">
      <c r="B490" s="66"/>
      <c r="C490" s="67"/>
      <c r="D490" s="68"/>
      <c r="E490" s="178"/>
      <c r="F490" s="182"/>
    </row>
    <row r="491" spans="1:3" ht="27.75">
      <c r="A491" s="235" t="s">
        <v>391</v>
      </c>
      <c r="B491" s="147" t="s">
        <v>146</v>
      </c>
      <c r="C491" s="59"/>
    </row>
    <row r="492" spans="2:3" ht="12">
      <c r="B492" s="31"/>
      <c r="C492" s="59"/>
    </row>
    <row r="493" spans="2:3" ht="25.5">
      <c r="B493" s="70" t="s">
        <v>151</v>
      </c>
      <c r="C493" s="59"/>
    </row>
    <row r="494" spans="2:3" ht="12">
      <c r="B494" s="31"/>
      <c r="C494" s="59"/>
    </row>
    <row r="495" spans="1:3" ht="24.75">
      <c r="A495" s="56">
        <v>1</v>
      </c>
      <c r="B495" s="31" t="s">
        <v>147</v>
      </c>
      <c r="C495" s="59"/>
    </row>
    <row r="496" spans="2:3" ht="24.75">
      <c r="B496" s="31" t="s">
        <v>148</v>
      </c>
      <c r="C496" s="59"/>
    </row>
    <row r="497" spans="2:3" ht="291" customHeight="1">
      <c r="B497" s="31" t="s">
        <v>150</v>
      </c>
      <c r="C497" s="59"/>
    </row>
    <row r="498" spans="2:3" ht="12">
      <c r="B498" s="31" t="s">
        <v>149</v>
      </c>
      <c r="C498" s="59"/>
    </row>
    <row r="499" spans="2:6" ht="12">
      <c r="B499" s="31" t="s">
        <v>8</v>
      </c>
      <c r="C499" s="59" t="s">
        <v>11</v>
      </c>
      <c r="D499" s="55">
        <v>5</v>
      </c>
      <c r="F499" s="85">
        <f>SUM(D499*E499)</f>
        <v>0</v>
      </c>
    </row>
    <row r="500" spans="2:3" ht="12">
      <c r="B500" s="31"/>
      <c r="C500" s="59"/>
    </row>
    <row r="501" spans="1:3" ht="24.75">
      <c r="A501" s="56">
        <v>2</v>
      </c>
      <c r="B501" s="31" t="s">
        <v>223</v>
      </c>
      <c r="C501" s="59"/>
    </row>
    <row r="502" spans="2:6" ht="12">
      <c r="B502" s="31" t="s">
        <v>8</v>
      </c>
      <c r="C502" s="59" t="s">
        <v>11</v>
      </c>
      <c r="D502" s="55">
        <v>1</v>
      </c>
      <c r="F502" s="85">
        <f>SUM(D502*E502)</f>
        <v>0</v>
      </c>
    </row>
    <row r="503" spans="2:3" ht="12">
      <c r="B503" s="31"/>
      <c r="C503" s="59"/>
    </row>
    <row r="504" spans="1:3" ht="29.25" customHeight="1">
      <c r="A504" s="56">
        <v>4</v>
      </c>
      <c r="B504" s="31" t="s">
        <v>152</v>
      </c>
      <c r="C504" s="59"/>
    </row>
    <row r="505" spans="2:6" ht="12">
      <c r="B505" s="62" t="s">
        <v>8</v>
      </c>
      <c r="C505" s="69" t="s">
        <v>11</v>
      </c>
      <c r="D505" s="158">
        <v>1</v>
      </c>
      <c r="E505" s="179"/>
      <c r="F505" s="146">
        <f>SUM(D505*E505)</f>
        <v>0</v>
      </c>
    </row>
    <row r="506" spans="2:6" ht="13.5">
      <c r="B506" s="31" t="s">
        <v>392</v>
      </c>
      <c r="C506" s="59"/>
      <c r="D506" s="130" t="s">
        <v>110</v>
      </c>
      <c r="F506" s="148">
        <f>SUM(F499:F505)</f>
        <v>0</v>
      </c>
    </row>
    <row r="507" spans="2:3" ht="12">
      <c r="B507" s="31"/>
      <c r="C507" s="59"/>
    </row>
    <row r="508" spans="1:6" s="42" customFormat="1" ht="12.75">
      <c r="A508" s="41" t="s">
        <v>386</v>
      </c>
      <c r="B508" s="54" t="s">
        <v>126</v>
      </c>
      <c r="C508" s="37"/>
      <c r="D508" s="33"/>
      <c r="E508" s="173"/>
      <c r="F508" s="219"/>
    </row>
    <row r="509" ht="12.75">
      <c r="B509" s="34"/>
    </row>
    <row r="510" spans="1:2" ht="12">
      <c r="A510" s="56">
        <v>1</v>
      </c>
      <c r="B510" s="31" t="s">
        <v>49</v>
      </c>
    </row>
    <row r="511" ht="24.75">
      <c r="B511" s="31" t="s">
        <v>120</v>
      </c>
    </row>
    <row r="512" ht="37.5">
      <c r="B512" s="31" t="s">
        <v>50</v>
      </c>
    </row>
    <row r="513" ht="12">
      <c r="B513" s="31" t="s">
        <v>51</v>
      </c>
    </row>
    <row r="514" ht="37.5">
      <c r="B514" s="31" t="s">
        <v>163</v>
      </c>
    </row>
    <row r="515" ht="12">
      <c r="B515" s="31" t="s">
        <v>375</v>
      </c>
    </row>
    <row r="516" spans="2:6" ht="12">
      <c r="B516" s="31" t="s">
        <v>8</v>
      </c>
      <c r="C516" s="59" t="s">
        <v>11</v>
      </c>
      <c r="D516" s="55">
        <v>1</v>
      </c>
      <c r="F516" s="85">
        <f>SUM(D516*E516)</f>
        <v>0</v>
      </c>
    </row>
    <row r="517" ht="12">
      <c r="B517" s="31"/>
    </row>
    <row r="518" spans="1:2" ht="12">
      <c r="A518" s="56">
        <v>2</v>
      </c>
      <c r="B518" s="31" t="s">
        <v>121</v>
      </c>
    </row>
    <row r="519" spans="2:6" ht="24.75">
      <c r="B519" s="31" t="s">
        <v>122</v>
      </c>
      <c r="C519" s="59" t="s">
        <v>11</v>
      </c>
      <c r="D519" s="55">
        <v>4</v>
      </c>
      <c r="F519" s="85">
        <f>SUM(D519*E519)</f>
        <v>0</v>
      </c>
    </row>
    <row r="520" spans="2:6" ht="12">
      <c r="B520" s="31" t="s">
        <v>123</v>
      </c>
      <c r="C520" s="59" t="s">
        <v>10</v>
      </c>
      <c r="D520" s="55">
        <v>60</v>
      </c>
      <c r="F520" s="85">
        <f>SUM(D520*E520)</f>
        <v>0</v>
      </c>
    </row>
    <row r="521" spans="2:6" ht="24.75">
      <c r="B521" s="31" t="s">
        <v>124</v>
      </c>
      <c r="C521" s="59" t="s">
        <v>11</v>
      </c>
      <c r="D521" s="55">
        <v>14</v>
      </c>
      <c r="F521" s="85">
        <f>SUM(D521*E521)</f>
        <v>0</v>
      </c>
    </row>
    <row r="522" ht="13.5">
      <c r="B522" s="57"/>
    </row>
    <row r="523" spans="1:6" ht="12">
      <c r="A523" s="56">
        <v>3</v>
      </c>
      <c r="B523" s="31" t="s">
        <v>109</v>
      </c>
      <c r="C523" s="59" t="s">
        <v>11</v>
      </c>
      <c r="D523" s="55">
        <v>1</v>
      </c>
      <c r="F523" s="85">
        <f>SUM(D523*E523)</f>
        <v>0</v>
      </c>
    </row>
    <row r="525" spans="1:6" ht="12">
      <c r="A525" s="56">
        <v>4</v>
      </c>
      <c r="B525" s="62" t="s">
        <v>125</v>
      </c>
      <c r="C525" s="69" t="s">
        <v>11</v>
      </c>
      <c r="D525" s="158">
        <v>1</v>
      </c>
      <c r="E525" s="179"/>
      <c r="F525" s="146">
        <f>SUM(D525*E525)</f>
        <v>0</v>
      </c>
    </row>
    <row r="526" spans="2:6" ht="12">
      <c r="B526" s="87" t="s">
        <v>387</v>
      </c>
      <c r="D526" s="130" t="s">
        <v>110</v>
      </c>
      <c r="F526" s="128">
        <f>SUM(F516:F525)</f>
        <v>0</v>
      </c>
    </row>
  </sheetData>
  <sheetProtection/>
  <printOptions/>
  <pageMargins left="0.4330708661417323" right="0.7480314960629921" top="0.984251968503937" bottom="0.984251968503937" header="0" footer="0"/>
  <pageSetup horizontalDpi="600" verticalDpi="600" orientation="portrait" paperSize="9" r:id="rId1"/>
  <headerFooter>
    <oddHeader>&amp;LOB Valdoltra&amp;CNova lekarna&amp;RPZI - elektroinstalacije
</oddHeader>
    <oddFooter>&amp;R&amp;P/&amp;N</oddFooter>
  </headerFooter>
  <rowBreaks count="7" manualBreakCount="7">
    <brk id="69" max="255" man="1"/>
    <brk id="322" max="255" man="1"/>
    <brk id="384" max="255" man="1"/>
    <brk id="433" max="255" man="1"/>
    <brk id="459" max="255" man="1"/>
    <brk id="489" max="255" man="1"/>
    <brk id="5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view="pageLayout" workbookViewId="0" topLeftCell="A10">
      <selection activeCell="P22" sqref="P22"/>
    </sheetView>
  </sheetViews>
  <sheetFormatPr defaultColWidth="9.140625" defaultRowHeight="12.75"/>
  <cols>
    <col min="1" max="1" width="3.7109375" style="0" customWidth="1"/>
    <col min="2" max="2" width="7.00390625" style="145" customWidth="1"/>
    <col min="3" max="3" width="44.57421875" style="0" customWidth="1"/>
    <col min="4" max="4" width="11.28125" style="88" customWidth="1"/>
    <col min="5" max="5" width="6.57421875" style="0" customWidth="1"/>
    <col min="6" max="6" width="20.421875" style="125" customWidth="1"/>
    <col min="7" max="7" width="3.28125" style="0" customWidth="1"/>
  </cols>
  <sheetData>
    <row r="3" spans="2:6" ht="12">
      <c r="B3" s="136"/>
      <c r="E3" s="55"/>
      <c r="F3" s="89"/>
    </row>
    <row r="4" spans="2:6" ht="12">
      <c r="B4" s="136"/>
      <c r="E4" s="55"/>
      <c r="F4" s="89"/>
    </row>
    <row r="5" spans="1:6" ht="22.5">
      <c r="A5" s="90" t="s">
        <v>22</v>
      </c>
      <c r="B5" s="137" t="s">
        <v>127</v>
      </c>
      <c r="C5" s="91"/>
      <c r="D5" s="91"/>
      <c r="E5" s="92"/>
      <c r="F5" s="89"/>
    </row>
    <row r="6" spans="2:6" ht="12">
      <c r="B6" s="136"/>
      <c r="E6" s="55"/>
      <c r="F6" s="89"/>
    </row>
    <row r="7" spans="2:6" ht="12">
      <c r="B7" s="136"/>
      <c r="E7" s="55"/>
      <c r="F7" s="89"/>
    </row>
    <row r="8" spans="2:6" ht="12">
      <c r="B8" s="136"/>
      <c r="E8" s="55"/>
      <c r="F8" s="89"/>
    </row>
    <row r="9" spans="2:7" s="93" customFormat="1" ht="18">
      <c r="B9" s="138" t="s">
        <v>128</v>
      </c>
      <c r="C9" s="94" t="s">
        <v>135</v>
      </c>
      <c r="D9" s="95"/>
      <c r="E9" s="129" t="s">
        <v>110</v>
      </c>
      <c r="F9" s="96">
        <f>'Elektro sterilizacija'!F69</f>
        <v>0</v>
      </c>
      <c r="G9" s="97"/>
    </row>
    <row r="10" spans="2:7" ht="17.25">
      <c r="B10" s="136"/>
      <c r="C10" s="98"/>
      <c r="E10" s="130"/>
      <c r="F10" s="89"/>
      <c r="G10" s="99"/>
    </row>
    <row r="11" spans="2:7" s="100" customFormat="1" ht="18">
      <c r="B11" s="135" t="s">
        <v>129</v>
      </c>
      <c r="C11" s="94" t="s">
        <v>136</v>
      </c>
      <c r="D11" s="101"/>
      <c r="E11" s="129" t="s">
        <v>110</v>
      </c>
      <c r="F11" s="102">
        <f>'Elektro sterilizacija'!F322</f>
        <v>0</v>
      </c>
      <c r="G11" s="103"/>
    </row>
    <row r="12" spans="2:7" s="100" customFormat="1" ht="18">
      <c r="B12" s="138"/>
      <c r="C12" s="94"/>
      <c r="D12" s="101"/>
      <c r="E12" s="129"/>
      <c r="F12" s="102"/>
      <c r="G12" s="103"/>
    </row>
    <row r="13" spans="2:7" s="100" customFormat="1" ht="18">
      <c r="B13" s="139" t="s">
        <v>130</v>
      </c>
      <c r="C13" s="126" t="s">
        <v>137</v>
      </c>
      <c r="D13" s="105" t="s">
        <v>22</v>
      </c>
      <c r="E13" s="131" t="s">
        <v>110</v>
      </c>
      <c r="F13" s="106">
        <f>'Elektro sterilizacija'!F384</f>
        <v>0</v>
      </c>
      <c r="G13" s="103"/>
    </row>
    <row r="14" spans="2:7" s="100" customFormat="1" ht="18">
      <c r="B14" s="138"/>
      <c r="C14" s="94"/>
      <c r="D14" s="101"/>
      <c r="E14" s="129"/>
      <c r="F14" s="102"/>
      <c r="G14" s="103"/>
    </row>
    <row r="15" spans="2:7" s="100" customFormat="1" ht="34.5">
      <c r="B15" s="139" t="s">
        <v>141</v>
      </c>
      <c r="C15" s="126" t="s">
        <v>138</v>
      </c>
      <c r="D15" s="105"/>
      <c r="E15" s="131" t="s">
        <v>110</v>
      </c>
      <c r="F15" s="106">
        <f>'Elektro sterilizacija'!F432</f>
        <v>0</v>
      </c>
      <c r="G15" s="103"/>
    </row>
    <row r="16" spans="2:7" s="100" customFormat="1" ht="18">
      <c r="B16" s="139"/>
      <c r="C16" s="126"/>
      <c r="D16" s="105"/>
      <c r="E16" s="131"/>
      <c r="F16" s="106"/>
      <c r="G16" s="103"/>
    </row>
    <row r="17" spans="2:7" s="100" customFormat="1" ht="18">
      <c r="B17" s="139" t="s">
        <v>142</v>
      </c>
      <c r="C17" s="126" t="s">
        <v>187</v>
      </c>
      <c r="D17" s="105"/>
      <c r="E17" s="131" t="s">
        <v>110</v>
      </c>
      <c r="F17" s="106">
        <f>'Elektro sterilizacija'!F452</f>
        <v>0</v>
      </c>
      <c r="G17" s="103"/>
    </row>
    <row r="18" spans="2:7" s="100" customFormat="1" ht="18">
      <c r="B18" s="139"/>
      <c r="C18" s="126"/>
      <c r="D18" s="105"/>
      <c r="E18" s="131"/>
      <c r="F18" s="106"/>
      <c r="G18" s="103"/>
    </row>
    <row r="19" spans="2:7" s="100" customFormat="1" ht="34.5">
      <c r="B19" s="139" t="s">
        <v>143</v>
      </c>
      <c r="C19" s="126" t="s">
        <v>139</v>
      </c>
      <c r="D19" s="105"/>
      <c r="E19" s="131" t="s">
        <v>110</v>
      </c>
      <c r="F19" s="106">
        <f>'Elektro sterilizacija'!F488</f>
        <v>0</v>
      </c>
      <c r="G19" s="103"/>
    </row>
    <row r="20" spans="2:7" s="100" customFormat="1" ht="18">
      <c r="B20" s="139"/>
      <c r="C20" s="126"/>
      <c r="D20" s="105"/>
      <c r="E20" s="131"/>
      <c r="F20" s="106"/>
      <c r="G20" s="103"/>
    </row>
    <row r="21" spans="2:7" s="100" customFormat="1" ht="34.5">
      <c r="B21" s="139" t="s">
        <v>188</v>
      </c>
      <c r="C21" s="126" t="s">
        <v>146</v>
      </c>
      <c r="D21" s="105"/>
      <c r="E21" s="131" t="s">
        <v>110</v>
      </c>
      <c r="F21" s="106">
        <f>'Elektro sterilizacija'!F526</f>
        <v>0</v>
      </c>
      <c r="G21" s="103"/>
    </row>
    <row r="22" spans="2:7" ht="17.25">
      <c r="B22" s="136"/>
      <c r="C22" s="98"/>
      <c r="E22" s="130"/>
      <c r="F22" s="89"/>
      <c r="G22" s="99"/>
    </row>
    <row r="23" spans="2:7" s="100" customFormat="1" ht="18">
      <c r="B23" s="139" t="s">
        <v>143</v>
      </c>
      <c r="C23" s="126" t="s">
        <v>140</v>
      </c>
      <c r="D23" s="105"/>
      <c r="E23" s="131" t="s">
        <v>110</v>
      </c>
      <c r="F23" s="106">
        <f>'Elektro sterilizacija'!F526</f>
        <v>0</v>
      </c>
      <c r="G23" s="107"/>
    </row>
    <row r="24" spans="2:7" s="100" customFormat="1" ht="18">
      <c r="B24" s="139"/>
      <c r="C24" s="108"/>
      <c r="D24" s="109"/>
      <c r="E24" s="132"/>
      <c r="F24" s="110"/>
      <c r="G24" s="111"/>
    </row>
    <row r="25" spans="2:6" ht="12">
      <c r="B25" s="136"/>
      <c r="E25" s="130"/>
      <c r="F25" s="89"/>
    </row>
    <row r="26" spans="2:6" s="112" customFormat="1" ht="18">
      <c r="B26" s="140"/>
      <c r="C26" s="98" t="s">
        <v>52</v>
      </c>
      <c r="D26" s="113"/>
      <c r="E26" s="130" t="s">
        <v>110</v>
      </c>
      <c r="F26" s="114">
        <f>SUM(F9:F24)</f>
        <v>0</v>
      </c>
    </row>
    <row r="27" spans="2:6" ht="12">
      <c r="B27" s="136"/>
      <c r="E27" s="130"/>
      <c r="F27" s="89"/>
    </row>
    <row r="28" spans="2:6" ht="18">
      <c r="B28" s="136"/>
      <c r="C28" s="115" t="s">
        <v>131</v>
      </c>
      <c r="D28" s="116"/>
      <c r="E28" s="133" t="s">
        <v>110</v>
      </c>
      <c r="F28" s="117">
        <f>SUM(F9:F24)*D28/100</f>
        <v>0</v>
      </c>
    </row>
    <row r="29" spans="2:6" ht="12">
      <c r="B29" s="136"/>
      <c r="E29" s="130"/>
      <c r="F29" s="89"/>
    </row>
    <row r="30" spans="2:6" s="65" customFormat="1" ht="18">
      <c r="B30" s="141"/>
      <c r="C30" s="98" t="s">
        <v>132</v>
      </c>
      <c r="D30" s="104"/>
      <c r="E30" s="130"/>
      <c r="F30" s="114">
        <f>F26-F28</f>
        <v>0</v>
      </c>
    </row>
    <row r="31" spans="2:6" s="98" customFormat="1" ht="18">
      <c r="B31" s="142"/>
      <c r="C31" s="115" t="s">
        <v>133</v>
      </c>
      <c r="D31" s="116">
        <v>22</v>
      </c>
      <c r="E31" s="133" t="s">
        <v>110</v>
      </c>
      <c r="F31" s="117">
        <f>F30*D31/100</f>
        <v>0</v>
      </c>
    </row>
    <row r="32" spans="2:6" ht="12">
      <c r="B32" s="136"/>
      <c r="E32" s="55"/>
      <c r="F32" s="89"/>
    </row>
    <row r="33" spans="2:6" ht="12">
      <c r="B33" s="136"/>
      <c r="E33" s="55"/>
      <c r="F33" s="89"/>
    </row>
    <row r="34" spans="2:6" s="118" customFormat="1" ht="19.5">
      <c r="B34" s="143"/>
      <c r="C34" s="118" t="s">
        <v>134</v>
      </c>
      <c r="D34" s="119"/>
      <c r="E34" s="120" t="s">
        <v>110</v>
      </c>
      <c r="F34" s="121">
        <f>F30+F31</f>
        <v>0</v>
      </c>
    </row>
    <row r="35" spans="2:6" ht="12">
      <c r="B35" s="136"/>
      <c r="E35" s="55"/>
      <c r="F35" s="89"/>
    </row>
    <row r="36" spans="2:6" ht="12">
      <c r="B36" s="136"/>
      <c r="E36" s="55"/>
      <c r="F36" s="89"/>
    </row>
    <row r="37" spans="2:6" ht="12">
      <c r="B37" s="136"/>
      <c r="E37" s="55"/>
      <c r="F37" s="89"/>
    </row>
    <row r="38" spans="2:6" ht="12">
      <c r="B38" s="136"/>
      <c r="E38" s="55"/>
      <c r="F38" s="89"/>
    </row>
    <row r="39" spans="2:6" ht="12">
      <c r="B39" s="136"/>
      <c r="E39" s="55"/>
      <c r="F39" s="89"/>
    </row>
    <row r="40" spans="2:6" ht="12">
      <c r="B40" s="136"/>
      <c r="E40" s="55"/>
      <c r="F40" s="89"/>
    </row>
    <row r="41" spans="2:6" s="86" customFormat="1" ht="13.5">
      <c r="B41" s="144"/>
      <c r="D41" s="122"/>
      <c r="E41" s="123"/>
      <c r="F41" s="124"/>
    </row>
    <row r="42" spans="2:6" s="86" customFormat="1" ht="13.5">
      <c r="B42" s="144"/>
      <c r="D42" s="122"/>
      <c r="E42" s="123"/>
      <c r="F42" s="124"/>
    </row>
    <row r="43" spans="2:6" s="86" customFormat="1" ht="13.5">
      <c r="B43" s="144"/>
      <c r="D43" s="122"/>
      <c r="E43" s="123"/>
      <c r="F43" s="124"/>
    </row>
    <row r="44" spans="2:6" ht="12">
      <c r="B44" s="136"/>
      <c r="E44" s="55"/>
      <c r="F44" s="89"/>
    </row>
    <row r="45" spans="2:6" ht="12">
      <c r="B45" s="136"/>
      <c r="E45" s="55"/>
      <c r="F45" s="89"/>
    </row>
    <row r="46" spans="2:6" ht="12">
      <c r="B46" s="136"/>
      <c r="E46" s="55"/>
      <c r="F46" s="89"/>
    </row>
    <row r="47" spans="2:6" ht="12">
      <c r="B47" s="136"/>
      <c r="E47" s="55"/>
      <c r="F47" s="89"/>
    </row>
    <row r="48" spans="2:6" ht="12">
      <c r="B48" s="136"/>
      <c r="E48" s="55"/>
      <c r="F48" s="89"/>
    </row>
    <row r="49" spans="2:6" ht="12">
      <c r="B49" s="136"/>
      <c r="E49" s="55"/>
      <c r="F49" s="89"/>
    </row>
    <row r="50" spans="2:6" ht="12">
      <c r="B50" s="136"/>
      <c r="E50" s="55"/>
      <c r="F50" s="89"/>
    </row>
  </sheetData>
  <sheetProtection password="CCE6" sheet="1"/>
  <printOptions horizontalCentered="1"/>
  <pageMargins left="0.25" right="0.25" top="0.75" bottom="0.75" header="0.3" footer="0.3"/>
  <pageSetup horizontalDpi="300" verticalDpi="300" orientation="portrait" paperSize="9" r:id="rId1"/>
  <headerFooter alignWithMargins="0">
    <oddHeader>&amp;LOB Valdoltra&amp;CNova lekarna&amp;RPopis elektroinstalacije PZI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Uporabnik</cp:lastModifiedBy>
  <cp:lastPrinted>2019-09-26T05:33:25Z</cp:lastPrinted>
  <dcterms:created xsi:type="dcterms:W3CDTF">2006-04-22T06:18:07Z</dcterms:created>
  <dcterms:modified xsi:type="dcterms:W3CDTF">2019-09-27T07:10:08Z</dcterms:modified>
  <cp:category/>
  <cp:version/>
  <cp:contentType/>
  <cp:contentStatus/>
</cp:coreProperties>
</file>