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3455" yWindow="1275" windowWidth="25440" windowHeight="15990" tabRatio="684"/>
  </bookViews>
  <sheets>
    <sheet name="01-REKAPITULACIJA_VSA DELA" sheetId="14" r:id="rId1"/>
    <sheet name="00-REKAPITULACIJA_objekti" sheetId="2" r:id="rId2"/>
    <sheet name="1_pav_A" sheetId="1" r:id="rId3"/>
    <sheet name="2_pav_B" sheetId="3" r:id="rId4"/>
    <sheet name="3_pav_C" sheetId="4" r:id="rId5"/>
    <sheet name="3-1_hodnikAC" sheetId="7" r:id="rId6"/>
    <sheet name="3-2_hodnikAB" sheetId="5" r:id="rId7"/>
    <sheet name="4_Lek_Kuh" sheetId="8" r:id="rId8"/>
    <sheet name="4-1_kotl_delavnice_garaza" sheetId="10" r:id="rId9"/>
    <sheet name="5_DC" sheetId="11" r:id="rId10"/>
    <sheet name="6-1_uprava" sheetId="12" r:id="rId11"/>
    <sheet name="6-2_vratarnica" sheetId="13" r:id="rId12"/>
  </sheets>
  <externalReferences>
    <externalReference r:id="rId13"/>
    <externalReference r:id="rId14"/>
  </externalReferences>
  <definedNames>
    <definedName name="_1Excel_BuiltIn__FilterDatabase_1" localSheetId="1">#REF!</definedName>
    <definedName name="_1Excel_BuiltIn__FilterDatabase_1" localSheetId="0">#REF!</definedName>
    <definedName name="_1Excel_BuiltIn__FilterDatabase_1" localSheetId="3">#REF!</definedName>
    <definedName name="_1Excel_BuiltIn__FilterDatabase_1" localSheetId="4">#REF!</definedName>
    <definedName name="_1Excel_BuiltIn__FilterDatabase_1" localSheetId="5">#REF!</definedName>
    <definedName name="_1Excel_BuiltIn__FilterDatabase_1" localSheetId="6">#REF!</definedName>
    <definedName name="_1Excel_BuiltIn__FilterDatabase_1" localSheetId="7">#REF!</definedName>
    <definedName name="_1Excel_BuiltIn__FilterDatabase_1" localSheetId="8">#REF!</definedName>
    <definedName name="_1Excel_BuiltIn__FilterDatabase_1" localSheetId="9">#REF!</definedName>
    <definedName name="_1Excel_BuiltIn__FilterDatabase_1" localSheetId="10">#REF!</definedName>
    <definedName name="_1Excel_BuiltIn__FilterDatabase_1" localSheetId="11">#REF!</definedName>
    <definedName name="_1Excel_BuiltIn__FilterDatabase_1">#REF!</definedName>
    <definedName name="_2Excel_BuiltIn__FilterDatabase_2" localSheetId="1">'[1]1_INSTALACIJSKI MATERIAL'!#REF!</definedName>
    <definedName name="_2Excel_BuiltIn__FilterDatabase_2" localSheetId="0">'[1]1_INSTALACIJSKI MATERIAL'!#REF!</definedName>
    <definedName name="_2Excel_BuiltIn__FilterDatabase_2" localSheetId="3">'[1]1_INSTALACIJSKI MATERIAL'!#REF!</definedName>
    <definedName name="_2Excel_BuiltIn__FilterDatabase_2" localSheetId="4">'[2]1_INSTALACIJSKI MATERIAL'!#REF!</definedName>
    <definedName name="_2Excel_BuiltIn__FilterDatabase_2" localSheetId="5">'[2]1_INSTALACIJSKI MATERIAL'!#REF!</definedName>
    <definedName name="_2Excel_BuiltIn__FilterDatabase_2" localSheetId="6">'[2]1_INSTALACIJSKI MATERIAL'!#REF!</definedName>
    <definedName name="_2Excel_BuiltIn__FilterDatabase_2" localSheetId="7">'[1]1_INSTALACIJSKI MATERIAL'!#REF!</definedName>
    <definedName name="_2Excel_BuiltIn__FilterDatabase_2" localSheetId="8">'[2]1_INSTALACIJSKI MATERIAL'!#REF!</definedName>
    <definedName name="_2Excel_BuiltIn__FilterDatabase_2" localSheetId="9">'[1]1_INSTALACIJSKI MATERIAL'!#REF!</definedName>
    <definedName name="_2Excel_BuiltIn__FilterDatabase_2" localSheetId="10">'[1]1_INSTALACIJSKI MATERIAL'!#REF!</definedName>
    <definedName name="_2Excel_BuiltIn__FilterDatabase_2" localSheetId="11">'[1]1_INSTALACIJSKI MATERIAL'!#REF!</definedName>
    <definedName name="_2Excel_BuiltIn__FilterDatabase_2">'[2]1_INSTALACIJSKI MATERIAL'!#REF!</definedName>
    <definedName name="Excel_BuiltIn__FilterDatabase" localSheetId="1">#REF!</definedName>
    <definedName name="Excel_BuiltIn__FilterDatabase" localSheetId="0">#REF!</definedName>
    <definedName name="Excel_BuiltIn__FilterDatabase" localSheetId="3">#REF!</definedName>
    <definedName name="Excel_BuiltIn__FilterDatabase" localSheetId="4">#REF!</definedName>
    <definedName name="Excel_BuiltIn__FilterDatabase" localSheetId="5">#REF!</definedName>
    <definedName name="Excel_BuiltIn__FilterDatabase" localSheetId="6">#REF!</definedName>
    <definedName name="Excel_BuiltIn__FilterDatabase" localSheetId="7">#REF!</definedName>
    <definedName name="Excel_BuiltIn__FilterDatabase" localSheetId="8">#REF!</definedName>
    <definedName name="Excel_BuiltIn__FilterDatabase" localSheetId="9">#REF!</definedName>
    <definedName name="Excel_BuiltIn__FilterDatabase" localSheetId="10">#REF!</definedName>
    <definedName name="Excel_BuiltIn__FilterDatabase" localSheetId="11">#REF!</definedName>
    <definedName name="Excel_BuiltIn__FilterDatabase">#REF!</definedName>
    <definedName name="_xlnm.Print_Area" localSheetId="2">'1_pav_A'!$A$1:$F$190</definedName>
    <definedName name="_xlnm.Print_Area" localSheetId="3">'2_pav_B'!$A$1:$F$214</definedName>
    <definedName name="_xlnm.Print_Area" localSheetId="4">'3_pav_C'!$A$1:$F$105</definedName>
    <definedName name="_xlnm.Print_Area" localSheetId="5">'3-1_hodnikAC'!$A$1:$F$88</definedName>
    <definedName name="_xlnm.Print_Area" localSheetId="6">'3-2_hodnikAB'!$A$1:$F$120</definedName>
    <definedName name="_xlnm.Print_Area" localSheetId="7">'4_Lek_Kuh'!$A$1:$F$106</definedName>
    <definedName name="_xlnm.Print_Area" localSheetId="8">'4-1_kotl_delavnice_garaza'!$A$1:$F$34</definedName>
    <definedName name="_xlnm.Print_Area" localSheetId="9">'5_DC'!$A$1:$F$87</definedName>
    <definedName name="_xlnm.Print_Area" localSheetId="10">'6-1_uprava'!$A$1:$F$88</definedName>
    <definedName name="_xlnm.Print_Area" localSheetId="11">'6-2_vratarnica'!$A$1:$F$54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13" i="14" l="1"/>
  <c r="D15" i="14" s="1"/>
  <c r="H13" i="14"/>
  <c r="G13" i="14"/>
  <c r="F13" i="14"/>
  <c r="E13" i="14"/>
  <c r="A11" i="14"/>
  <c r="F38" i="13"/>
  <c r="E48" i="13" s="1"/>
  <c r="E49" i="13" s="1"/>
  <c r="F49" i="13" s="1"/>
  <c r="F47" i="13"/>
  <c r="A40" i="13"/>
  <c r="A49" i="13" s="1"/>
  <c r="F80" i="8"/>
  <c r="F102" i="8" s="1"/>
  <c r="F88" i="8"/>
  <c r="F97" i="8"/>
  <c r="F64" i="12"/>
  <c r="F73" i="12"/>
  <c r="F82" i="12"/>
  <c r="A50" i="12"/>
  <c r="A66" i="12"/>
  <c r="A75" i="12"/>
  <c r="A84" i="12" s="1"/>
  <c r="F63" i="11"/>
  <c r="F72" i="11"/>
  <c r="F81" i="11"/>
  <c r="E83" i="11"/>
  <c r="F83" i="11" s="1"/>
  <c r="A49" i="11"/>
  <c r="A65" i="11" s="1"/>
  <c r="A74" i="11" s="1"/>
  <c r="A83" i="11" s="1"/>
  <c r="A81" i="8"/>
  <c r="A90" i="8" s="1"/>
  <c r="A100" i="8" s="1"/>
  <c r="F94" i="5"/>
  <c r="F103" i="5"/>
  <c r="F112" i="5"/>
  <c r="A96" i="5"/>
  <c r="A105" i="5"/>
  <c r="A114" i="5"/>
  <c r="A66" i="7"/>
  <c r="A75" i="7" s="1"/>
  <c r="A84" i="7" s="1"/>
  <c r="F64" i="7"/>
  <c r="F73" i="7"/>
  <c r="F82" i="7"/>
  <c r="F78" i="4"/>
  <c r="F87" i="4"/>
  <c r="E98" i="4" s="1"/>
  <c r="E99" i="4" s="1"/>
  <c r="F99" i="4" s="1"/>
  <c r="F96" i="4"/>
  <c r="A64" i="4"/>
  <c r="A80" i="4"/>
  <c r="A89" i="4" s="1"/>
  <c r="A99" i="4" s="1"/>
  <c r="F157" i="3"/>
  <c r="E207" i="3" s="1"/>
  <c r="E208" i="3" s="1"/>
  <c r="F208" i="3" s="1"/>
  <c r="F169" i="3"/>
  <c r="F185" i="3"/>
  <c r="F189" i="3"/>
  <c r="F198" i="3"/>
  <c r="F206" i="3"/>
  <c r="A159" i="3"/>
  <c r="A171" i="3"/>
  <c r="A187" i="3"/>
  <c r="A191" i="3" s="1"/>
  <c r="A199" i="3" s="1"/>
  <c r="A208" i="3" s="1"/>
  <c r="F87" i="3"/>
  <c r="F111" i="3"/>
  <c r="F132" i="3" s="1"/>
  <c r="F112" i="3"/>
  <c r="F115" i="3"/>
  <c r="F118" i="3"/>
  <c r="F120" i="3"/>
  <c r="F123" i="3"/>
  <c r="F126" i="3"/>
  <c r="F128" i="3"/>
  <c r="F130" i="3"/>
  <c r="F138" i="3"/>
  <c r="F140" i="3"/>
  <c r="F44" i="3"/>
  <c r="F56" i="3"/>
  <c r="F68" i="3"/>
  <c r="F73" i="3"/>
  <c r="E74" i="3"/>
  <c r="E75" i="3" s="1"/>
  <c r="F75" i="3" s="1"/>
  <c r="A46" i="3"/>
  <c r="A58" i="3" s="1"/>
  <c r="A70" i="3" s="1"/>
  <c r="A75" i="3" s="1"/>
  <c r="F43" i="1"/>
  <c r="F55" i="1"/>
  <c r="F67" i="1"/>
  <c r="F72" i="1"/>
  <c r="E73" i="1"/>
  <c r="E74" i="1" s="1"/>
  <c r="F74" i="1" s="1"/>
  <c r="F86" i="1"/>
  <c r="F94" i="1" s="1"/>
  <c r="F103" i="1"/>
  <c r="F106" i="1"/>
  <c r="F129" i="1" s="1"/>
  <c r="F109" i="1"/>
  <c r="F111" i="1"/>
  <c r="F114" i="1"/>
  <c r="F117" i="1"/>
  <c r="F119" i="1"/>
  <c r="F121" i="1"/>
  <c r="F127" i="1"/>
  <c r="F131" i="1"/>
  <c r="F151" i="1"/>
  <c r="E183" i="1" s="1"/>
  <c r="E184" i="1" s="1"/>
  <c r="F184" i="1" s="1"/>
  <c r="F186" i="1" s="1"/>
  <c r="F160" i="1"/>
  <c r="F169" i="1"/>
  <c r="F178" i="1"/>
  <c r="F181" i="1"/>
  <c r="A45" i="1"/>
  <c r="A57" i="1"/>
  <c r="A69" i="1"/>
  <c r="A74" i="1" s="1"/>
  <c r="A153" i="1"/>
  <c r="A162" i="1"/>
  <c r="A171" i="1"/>
  <c r="A180" i="1" s="1"/>
  <c r="A184" i="1" s="1"/>
  <c r="F44" i="4"/>
  <c r="F59" i="4" s="1"/>
  <c r="F57" i="4"/>
  <c r="F43" i="7"/>
  <c r="F45" i="7" s="1"/>
  <c r="F47" i="5"/>
  <c r="F75" i="5" s="1"/>
  <c r="F60" i="5"/>
  <c r="F73" i="5"/>
  <c r="F46" i="8"/>
  <c r="F58" i="8"/>
  <c r="F60" i="8"/>
  <c r="F104" i="8" s="1"/>
  <c r="D17" i="2" s="1"/>
  <c r="F26" i="10"/>
  <c r="F28" i="10"/>
  <c r="F30" i="10"/>
  <c r="F32" i="10"/>
  <c r="F34" i="10"/>
  <c r="D18" i="2" s="1"/>
  <c r="F43" i="11"/>
  <c r="F45" i="11"/>
  <c r="F43" i="12"/>
  <c r="F45" i="12"/>
  <c r="A11" i="2"/>
  <c r="A13" i="2"/>
  <c r="A17" i="2" s="1"/>
  <c r="A20" i="2" s="1"/>
  <c r="A22" i="2" s="1"/>
  <c r="A28" i="10"/>
  <c r="A30" i="10"/>
  <c r="A32" i="10" s="1"/>
  <c r="A48" i="8"/>
  <c r="A36" i="5"/>
  <c r="A50" i="5"/>
  <c r="A63" i="5" s="1"/>
  <c r="A46" i="4"/>
  <c r="A114" i="3"/>
  <c r="A117" i="3"/>
  <c r="A120" i="3" s="1"/>
  <c r="A122" i="3" s="1"/>
  <c r="A125" i="3" s="1"/>
  <c r="A128" i="3" s="1"/>
  <c r="A130" i="3" s="1"/>
  <c r="A132" i="3" s="1"/>
  <c r="A134" i="3" s="1"/>
  <c r="A136" i="3" s="1"/>
  <c r="A138" i="3" s="1"/>
  <c r="A140" i="3" s="1"/>
  <c r="F101" i="3"/>
  <c r="A93" i="3"/>
  <c r="A96" i="3" s="1"/>
  <c r="A99" i="3" s="1"/>
  <c r="F97" i="3"/>
  <c r="F93" i="3"/>
  <c r="H25" i="2"/>
  <c r="G25" i="2"/>
  <c r="F25" i="2"/>
  <c r="E25" i="2"/>
  <c r="H13" i="2"/>
  <c r="G13" i="2"/>
  <c r="F13" i="2"/>
  <c r="E13" i="2"/>
  <c r="A105" i="1"/>
  <c r="A108" i="1"/>
  <c r="A111" i="1" s="1"/>
  <c r="A113" i="1" s="1"/>
  <c r="A116" i="1" s="1"/>
  <c r="A119" i="1" s="1"/>
  <c r="A121" i="1" s="1"/>
  <c r="A123" i="1" s="1"/>
  <c r="A125" i="1" s="1"/>
  <c r="A127" i="1" s="1"/>
  <c r="A129" i="1" s="1"/>
  <c r="A131" i="1" s="1"/>
  <c r="F92" i="1"/>
  <c r="A92" i="1"/>
  <c r="F102" i="3" l="1"/>
  <c r="E83" i="7"/>
  <c r="E84" i="7" s="1"/>
  <c r="F84" i="7" s="1"/>
  <c r="F86" i="7" s="1"/>
  <c r="F88" i="7" s="1"/>
  <c r="D14" i="2" s="1"/>
  <c r="F76" i="1"/>
  <c r="F77" i="3"/>
  <c r="F101" i="4"/>
  <c r="F103" i="4" s="1"/>
  <c r="D13" i="2" s="1"/>
  <c r="F116" i="5"/>
  <c r="F118" i="5" s="1"/>
  <c r="D15" i="2" s="1"/>
  <c r="F85" i="11"/>
  <c r="F87" i="11" s="1"/>
  <c r="D20" i="2" s="1"/>
  <c r="F125" i="1"/>
  <c r="F136" i="3"/>
  <c r="F141" i="3" s="1"/>
  <c r="E113" i="5"/>
  <c r="E114" i="5" s="1"/>
  <c r="F114" i="5" s="1"/>
  <c r="F51" i="13"/>
  <c r="F53" i="13" s="1"/>
  <c r="D23" i="2" s="1"/>
  <c r="F123" i="1"/>
  <c r="F132" i="1" s="1"/>
  <c r="F134" i="3"/>
  <c r="E83" i="12"/>
  <c r="E84" i="12" s="1"/>
  <c r="F84" i="12" s="1"/>
  <c r="F86" i="12" s="1"/>
  <c r="F88" i="12" s="1"/>
  <c r="D22" i="2" s="1"/>
  <c r="E99" i="8"/>
  <c r="E100" i="8" s="1"/>
  <c r="F100" i="8" s="1"/>
  <c r="D17" i="14"/>
  <c r="F210" i="3"/>
  <c r="F212" i="3" l="1"/>
  <c r="D11" i="2" s="1"/>
  <c r="F188" i="1"/>
  <c r="D9" i="2" s="1"/>
  <c r="D25" i="2" l="1"/>
  <c r="D27" i="2" s="1"/>
  <c r="D29" i="2" s="1"/>
</calcChain>
</file>

<file path=xl/sharedStrings.xml><?xml version="1.0" encoding="utf-8"?>
<sst xmlns="http://schemas.openxmlformats.org/spreadsheetml/2006/main" count="1088" uniqueCount="251">
  <si>
    <t>ORTOPEDSKA BOLNIŠNICA VALDOLTRA</t>
  </si>
  <si>
    <t>BOLNIŠNIČNI PAVILJON A</t>
  </si>
  <si>
    <t>POŽARNOVARNOSTNA SANACIJA</t>
  </si>
  <si>
    <t>SISTEM AVTOMATSKEGA ODKRIVANJA IN JAVLJANJA POŽARA (AOJP),</t>
  </si>
  <si>
    <t>DOPOLNITEV VARNOSTNE RAZSVETLJAVE IN S TEM POVEZANA GRADBENA IN OBRTNIŠKA DELA</t>
  </si>
  <si>
    <t xml:space="preserve">Instalacija </t>
  </si>
  <si>
    <t>Instalacija za javljalne linije bo izvedena s kablom tipa- JE-H(St)H E30 1x2x0,8 mm, NHXH E30 2x1,5 mm2 ter NHXH E30 2x1,5 mm2 (z rdečo barvo plašča) in 30 minutno požarno odpornostjo.</t>
  </si>
  <si>
    <t>Kabli bodo položeni na ognjeodporne kabelske objemke.</t>
  </si>
  <si>
    <t xml:space="preserve">Razvod instalacij </t>
  </si>
  <si>
    <t xml:space="preserve">Razvod instalacij do optičnih javljalnikov v prostorih poteka nad spuščenimi stropovi. V prostorih (v zadnjih etažah) kjer ni spuščenih stropov poteka razvod instalacij v ceveh po podstresju. Izvede se preboj stropne konstrukcije za pristop do spodnjega prostora. Razvod instalacij do optičnih adresabilnih javljalnikov na stopniščih se izvede z dobljenjem, delno sten, delno stropne konstrukcije. Ni dopustna izvedba z vidnimi kanali. </t>
  </si>
  <si>
    <t>SPLOŠNE ZAHTEVE ZA VSA PREDVIDENA DELA</t>
  </si>
  <si>
    <t xml:space="preserve">Dela zajemajo tudi vsa potrebna obrtniška dela, ki so nujna za izvedbo sistema avtomatskega javljanja požara: demontažo in ponovno montažo oz. namestitev novih stropov, izdelavo in zazidavo utorov za napeljave, izdelavo in zazidavo prebojev, slikopleskarska popravila. </t>
  </si>
  <si>
    <t>Vsak opis oziroma vsaka ponudbena enotna cena  zajema sorazmerne stroške</t>
  </si>
  <si>
    <t>*</t>
  </si>
  <si>
    <t>ureditve delovišča s protiprašnimi zaščitami med območjem izvajanja del in območjem kjer ni predvidenih posegov (dela se izvajajo po z naročnikom dogovorjenih sklopih), ureditve začasnih dostopnih poti in potrebnih priključkov za izvedbo del</t>
  </si>
  <si>
    <t>vseh spremljajočih  del, transportov, vnosov v objekt, montaže, iznosov embalaže, začasnih lokalnih priključkov za potrebe izvajanja del, vse potrebne zaščite izgotovljenih površin med izvajanjem drugih del, vzpostavitev okolice in vseh prostorov objekta v stanje pred pričetkom del,  odvoza ruševin in demontiranih elementov na trajno deponijo, vključno s plačilom deponije</t>
  </si>
  <si>
    <t>vsega morebitno potrebnega drobnega potrošnega materiala, uporabo gradbenih strojev in  mehanizacije, vseh zarisovanj, vključno z morebitno potrebno pomočjo geometra, izdelave morebitno potrebnih delavniških načrtov, shem, a-testov, navodil za vzdrževanje in uporabo objekta in opreme v slovenskem jeziku, temeljitega (popolnega) čiščenja po končanih delih do nivoja normalne uporabnosti objekta po bolnišničnih standardih</t>
  </si>
  <si>
    <t>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tvorila funkcionalno celoto, za katero bo naročnik lahko pridobil uporabno dovoljenje, ter da bo zagotovljena normalna uporabnost in ustrezen estetski videz vseh izvedenih del.</t>
  </si>
  <si>
    <t>vseh stroškov povezanih s prostorsko omejenim deloviščem in izvajanjem del po z naročnikom dogovorjenih sklopih (objekt bo med gradnjo delno v uporabi, potreben bo jasen z naročnikom dogovorjen načrt izvajanja del po smiselno zaključenih prostorskih sklopih).</t>
  </si>
  <si>
    <t>V opisih za elektroinstalacijska dela je zajeto tudi:</t>
  </si>
  <si>
    <t>Vsi manipulativni in njim sorodni stroški ter režijski stroški gradbišča.
Ves drobni montažni, pritrdilni in spojni ter tesnilni material, potreben za izvedbo posamezne postavke.
Zarisovanje in  vsklajevanje z ostalimi izvajalci del.
Zavarovanje, vsa pripravljalna, zaključna in njim sorodna dela.
Tesnenje kabelskih prehodov skozi stene in stropove z namensko tesnilno maso, ter tesnenje vseh kabelskih prehodov na mejah požarnih sektorjev z ognjevarno tesnilno maso.    
Skrb za pravilno vgradnjo vseh inštalacijskih cevi v medetažne ab plošče (zadosten medsebojni odmik cevi, namestitev cevi v območja po navodilu nadzora).
Vsa začasna morebitno potrebna zaščitna obbetoniranja instalacij.
Vsa dokazna dokumentacija (meritve, a – testi, garancijski listi, izjave o skladnosti itd), prevedena v slovenski jezik, navodila za vzdrževanje .
Poizkusni zagon naprav in funkcionalna predaja naprav uporabniku1
Vris vseh sprememb med gradnjo v PZI projekt (podlage za izdelavo PID), najkasneje 10 dni pred predajo objekta.</t>
  </si>
  <si>
    <t xml:space="preserve">Za vse materiale velja-naveden ali enakovreden
</t>
  </si>
  <si>
    <t>Št.</t>
  </si>
  <si>
    <t>Opis</t>
  </si>
  <si>
    <t>Enota</t>
  </si>
  <si>
    <t>Količina</t>
  </si>
  <si>
    <t>Cena/enoto</t>
  </si>
  <si>
    <t>Vrednost</t>
  </si>
  <si>
    <t>kos</t>
  </si>
  <si>
    <t>kpl</t>
  </si>
  <si>
    <t>m</t>
  </si>
  <si>
    <t>IC RB fi 16 ojačana</t>
  </si>
  <si>
    <t>%</t>
  </si>
  <si>
    <t>Razna nepredvidena dela</t>
  </si>
  <si>
    <t>Drobni in montažni material</t>
  </si>
  <si>
    <t>Gradbena pomoč instalaterjem: prebijanje, zazidava odprtin, vratnje lukenj, dolbljenje vtorov,..</t>
  </si>
  <si>
    <t>Transportni, manipulativni in razni manjši nepredvideni stroški, ogled in priprava delovišča</t>
  </si>
  <si>
    <t>2.2.</t>
  </si>
  <si>
    <t>OBRTNIŠKA DELA</t>
  </si>
  <si>
    <t>2.2.1</t>
  </si>
  <si>
    <t>SPUŠČENI STROPOVI</t>
  </si>
  <si>
    <t xml:space="preserve">Demontaža in ponovna montaža spuščenega stropa iz aluminijastih lamel. V prostorih se </t>
  </si>
  <si>
    <t xml:space="preserve">nahaja kovinski spuščen strop iz al lamel, deb. materiala cca 0,7 mm, širine cca 10,0 cm, na </t>
  </si>
  <si>
    <t xml:space="preserve">kovinski podkonstrukciji, lamele so lakirane s sintetičnim emajlom, strop je zaključen z </t>
  </si>
  <si>
    <t xml:space="preserve">obodnim namenskim »C« profilom ( tipski strop kot npr »dampa«) v stropu so nameščena </t>
  </si>
  <si>
    <t xml:space="preserve">vgradna svetila, ki naj se med deli ne premikajo. Predvidena je zelo pazljiva demontaža in </t>
  </si>
  <si>
    <t xml:space="preserve">ponovna montaža do 50% površine posameznih prostorov za ustrezno namestitev napeljave </t>
  </si>
  <si>
    <t xml:space="preserve">požarnega javljanja nad spuščenim stropom med hodnikom in predvidenim položajem </t>
  </si>
  <si>
    <t xml:space="preserve">požarnega javljalnika. V opisu je zajeto ravnanje in ličarsko popravilo morebitno zvitih ali </t>
  </si>
  <si>
    <t xml:space="preserve">drugače poškodovanih lamel, najem in namestitev pomičnih odrov, ter vsa potrebna </t>
  </si>
  <si>
    <t xml:space="preserve">slikopleskarska popravila obodnih sten prostora zaradi morebitne nepazljive demontaže </t>
  </si>
  <si>
    <t>stropnih lamel.</t>
  </si>
  <si>
    <t>(1579,65 x 0.5=789,80)</t>
  </si>
  <si>
    <t>m2</t>
  </si>
  <si>
    <t xml:space="preserve">Demontaža in ponovna montaža spuščenega kovinskega raster stropa 60/60 cm.V prostorih </t>
  </si>
  <si>
    <t xml:space="preserve">se nahaja kovinski spuščen strop, sestavljen iz kovinskih elektrostatično barvanih plošč dim. </t>
  </si>
  <si>
    <t xml:space="preserve">60/60 cm, vstavljenih na sekundarno vgreznjeno vidno in primarno nevidno podkonstrukcijo, </t>
  </si>
  <si>
    <t xml:space="preserve">z obodnim zaključnim "C" profilom (tipski strop kot npr. Fural ali Armstrong Orcal) v stropu so </t>
  </si>
  <si>
    <t xml:space="preserve">nameščena vgradna svetila, ki naj se med deli ne premikajo. Predvidena je zelo pazljiva </t>
  </si>
  <si>
    <t xml:space="preserve">demontaža in ponovna montaža do 20 % površine posameznih prostorov za ustrezno </t>
  </si>
  <si>
    <t xml:space="preserve">namestitev napeljave požarnega javljanja nad spuščenim stropom med hodnikom in </t>
  </si>
  <si>
    <t xml:space="preserve">predvidenim položajem požarnega javljalnika. V opisu je zajeto ravnanje in ličarsko popravilo </t>
  </si>
  <si>
    <t xml:space="preserve">morebitno zvitih ali drugače poškodovanih stropnih plošč, najem in namestitev pomičnih </t>
  </si>
  <si>
    <t xml:space="preserve">odrov, ter vsa potrebna slikopleskarska popravila obodnih sten prostora zaradi morebitne </t>
  </si>
  <si>
    <t>nepazljive demontaže stropnih plošč.</t>
  </si>
  <si>
    <t xml:space="preserve">Demontaža in ponovna montaža spuščenega raster stropa iz mineralnih polnil </t>
  </si>
  <si>
    <t xml:space="preserve">60/60 cm. V </t>
  </si>
  <si>
    <t xml:space="preserve">prostorih se nahaja spuščen strop, sestavljen iz mineraliziranih stropnih plošč dim. 60/60 cm, </t>
  </si>
  <si>
    <t xml:space="preserve">vstavljenih na sekundarno vidno in primarno nevidno podkonstrukcijo, z obodnim zaključnim </t>
  </si>
  <si>
    <t xml:space="preserve">"C" profilom (tipski strop kot npr. Armstrong) v stropu so nameščena vgradna svetila, ki naj </t>
  </si>
  <si>
    <t xml:space="preserve">se med deli ne premikajo. Predvidena je zelo pazljiva demontaža in ponovna montaža do </t>
  </si>
  <si>
    <t xml:space="preserve">20% površine posameznih prostorov za ustrezno namestitev napeljave požarnega javljanja </t>
  </si>
  <si>
    <t xml:space="preserve">nad spuščenim stropom med hodnikom in predvidenim položajem požarnega javljalnika. V </t>
  </si>
  <si>
    <t xml:space="preserve">opisu je zajeta zamenjava morebitno poškodovanih stropnih plošč, najem in namestitev </t>
  </si>
  <si>
    <t xml:space="preserve">pomičnih odrov, ter vsa potrebna slikopleskarska popravila obodnih sten prostora zaradi </t>
  </si>
  <si>
    <t>morebitne nepazljive demontaže stropnih plošč.</t>
  </si>
  <si>
    <t>(34,9 x 0.2=7,0)</t>
  </si>
  <si>
    <t xml:space="preserve">Demontaža spuščenega stropa iz aluminijastih lamel - hodnik paviljona A, vključno s podkonstrukcijo, </t>
  </si>
  <si>
    <t xml:space="preserve">iznos, odvoz in montaža novega kovinskega raster stropa. V hodniku se nahaja kovinski spuščen </t>
  </si>
  <si>
    <t xml:space="preserve">strop iz al lamel, deb. materiala cca 0,7 mm, širine cca 10,0 cm, na kovinski podkonstrukciji, </t>
  </si>
  <si>
    <t xml:space="preserve">lamele so lakirane s sintetičnim emajlom, strop je zaključen z obodnim namenskim »C« </t>
  </si>
  <si>
    <t>profilom (tipski strop kot npr »dampa«) v stropu so nameščena vgradna svetila. Predvideno je</t>
  </si>
  <si>
    <t>najem in namestitev pomičnih odrov za vsa dela</t>
  </si>
  <si>
    <t xml:space="preserve">pazljiva demontaža kompletnega stropa, vključno s podkonstrukcijo in obodnim profilom, </t>
  </si>
  <si>
    <t xml:space="preserve">vključno s svetili, vključno z iznosom in odvozom na deponijo in plačilom deponije, med deli </t>
  </si>
  <si>
    <t>je potrebno zaščititi tlak, obodni oplesk mora ostati nepoškodovan</t>
  </si>
  <si>
    <t xml:space="preserve">sekundarne </t>
  </si>
  <si>
    <t xml:space="preserve">kovinske konstrukcije iz namenskih »T« profilov in primarne nevidne nekorodirajoče kovinske </t>
  </si>
  <si>
    <t>SKUPAJ STROPOVI:</t>
  </si>
  <si>
    <t>2.2.2.</t>
  </si>
  <si>
    <t>SPLOŠNA RAZSVETLJAVA - NOVA SVETILA NA HODNIKU PAVILJONA A</t>
  </si>
  <si>
    <t xml:space="preserve">1. Splošna razsvetljava hodnika paviljona A </t>
  </si>
  <si>
    <t>Vgradna svetilka 60x60cm s steklom, (IP 43)</t>
  </si>
  <si>
    <t>z micropiramidalno optiko in vgrajenimi varčnimi sijalkami t5  4x14W ter dvojno dušilko, svetilka naj ima dvojno prižigališče</t>
  </si>
  <si>
    <t>Svetilka je priklopljena na krmilni sistem, tako da vklopi vse sijalke</t>
  </si>
  <si>
    <t>v dnevnem režimu delovanja in polovično v nočnem režimu</t>
  </si>
  <si>
    <t>(npr. Proizvod  INTRA TEVAS PR 2x14+2x14, EB,  T16/G5 ali enakovredno)</t>
  </si>
  <si>
    <t>Dograditev razdelilne omare  s kontaktorji in krmilniki za vklop in izklop nove razsvetljave</t>
  </si>
  <si>
    <t>komp</t>
  </si>
  <si>
    <t>SKUPAJ SPLOŠNA RAZSVETLJAVA:</t>
  </si>
  <si>
    <t>2.2.3.</t>
  </si>
  <si>
    <t>INSTALACIJSKI MATERIAL</t>
  </si>
  <si>
    <t>Za vse materiale velja naveden ali enakovreden.</t>
  </si>
  <si>
    <r>
      <t xml:space="preserve">Energetski </t>
    </r>
    <r>
      <rPr>
        <b/>
        <sz val="11"/>
        <rFont val="Arial"/>
        <family val="2"/>
        <charset val="238"/>
      </rPr>
      <t>brezhalogeni</t>
    </r>
    <r>
      <rPr>
        <sz val="11"/>
        <rFont val="Arial"/>
        <family val="2"/>
      </rPr>
      <t xml:space="preserve"> kabel s finožičnimi Cu  vodniki  - 0,6/1 kV položen delno na kabelske police ter delno v instalacijske cevi</t>
    </r>
  </si>
  <si>
    <t xml:space="preserve"> FG7(0)M1 4x1,5mm² (nova razsvetljava hodnikov)</t>
  </si>
  <si>
    <r>
      <t xml:space="preserve">Kabel s Cu vodniki in pletenim oklopom, </t>
    </r>
    <r>
      <rPr>
        <b/>
        <sz val="11"/>
        <rFont val="Arial"/>
        <family val="2"/>
        <charset val="238"/>
      </rPr>
      <t>brezhalogen</t>
    </r>
    <r>
      <rPr>
        <sz val="11"/>
        <rFont val="Arial"/>
        <family val="2"/>
      </rPr>
      <t>, položen pretežno na kabelske police in delno vpeljan v instalacijske cevi</t>
    </r>
  </si>
  <si>
    <t>LiYCY 4x1,5mm²</t>
  </si>
  <si>
    <r>
      <t xml:space="preserve">Instalacijska cev </t>
    </r>
    <r>
      <rPr>
        <b/>
        <sz val="11"/>
        <rFont val="Arial"/>
        <family val="2"/>
        <charset val="238"/>
      </rPr>
      <t>brezhalogena</t>
    </r>
    <r>
      <rPr>
        <sz val="11"/>
        <rFont val="Arial"/>
        <family val="2"/>
      </rPr>
      <t xml:space="preserve"> samougasna položena v beton, predelnih stenah in estrihu komplet s podometnimi instalacijskimi dozami.</t>
    </r>
  </si>
  <si>
    <t>Nadometna razvodna doza dim:100/100</t>
  </si>
  <si>
    <t>Kabelska polica iz perforirane pocinkane pločevine z zaokroženimi robovi, komplet z obešalnim in pritrdilnim priborom (stenski/stropni), tipskimi fazonskimi kosi (križišča, odcepi, krivine, kolena, zožitve...), kovinskimi zidnimi čepi za beton in vijaki M10, sledeče širine :</t>
  </si>
  <si>
    <t>50/50mm</t>
  </si>
  <si>
    <t>Podometno stikalo, 250V, komplet z ustrezno dozo za montažo v beton, montažnim in okrasnim okvirjem za montažo več stikal skupaj - modularni program
Višje kvalitete za javno rabo.</t>
  </si>
  <si>
    <t xml:space="preserve">  tipkalo z tlivko</t>
  </si>
  <si>
    <t>Zatesnitev prehodov posameznih kablov med požarnimi  sektorji s protipožarnimi kitom v kartušah po 300cm³.
Proizvajalec: Piroexpan A (S-120) ali enakovredno</t>
  </si>
  <si>
    <t>Označevanje kablov pri prehodu v stikalne bloke z napisnimi tablicami</t>
  </si>
  <si>
    <t>Transportni in manipulativni stroški, zarisovanje, funkcionalni preizkus, instalacijske meritve el instalacij in spuščanje v pogon</t>
  </si>
  <si>
    <t>Razna demontažna dela</t>
  </si>
  <si>
    <t>h</t>
  </si>
  <si>
    <t>SKUPAJ INSTALACIJSKI MATERIAL:</t>
  </si>
  <si>
    <t>2.2.4.</t>
  </si>
  <si>
    <t>OSTALA GO DELA, MAVECKARTONSKI STROPOVI ...</t>
  </si>
  <si>
    <t xml:space="preserve">Demontaža lesenega montažnega stropa, sestavljenega iz vidnih lesenih desk, vključno z </t>
  </si>
  <si>
    <t xml:space="preserve">raster stropa. V </t>
  </si>
  <si>
    <t xml:space="preserve">prostorih se nahaja lesen spuščen strop iz vidnih lesenih desk, na stropu so nameščena </t>
  </si>
  <si>
    <t xml:space="preserve">svetila. </t>
  </si>
  <si>
    <t xml:space="preserve">Predvideno je </t>
  </si>
  <si>
    <t>pazljiva demontaža kompletnega lesenega stropa, vključno s podkonstrukcijo in obodnim zaključnim lesenim vencem, vključno s svetili, vključno z iznosom in odvozom na deponijo in plačilom deponije, med deli je potrebno zaščititi tlak, obodni oplesk mora ostati nepoškodovan</t>
  </si>
  <si>
    <t xml:space="preserve">sestavljenega iz elektrostatično barvanih kovinskih plošč dim. 60/60 cm, vidne sekundarne </t>
  </si>
  <si>
    <t>konstrukcije, strop je obrobljen z namenskim »C« profilom, stropne plošče in vidni profili so barvani v barvnem tonu po izboru naročnika (npr. RAL 6018), vključno z montersko pomočjo pri montaži svetil, vključno z morebitno potrebnim slikopleskarskim popravilom obodnih sten prostora</t>
  </si>
  <si>
    <t xml:space="preserve">Spuščen maveckartonski strop </t>
  </si>
  <si>
    <t xml:space="preserve">Raven spuščen strop iz dveh slojev namenskih mavec kartonskih plošč deb. 12,5 mm na </t>
  </si>
  <si>
    <t xml:space="preserve">podkonstrukciji iz primarnih in sekundarnih slepih namenskih  kovinskih pocinkanih profilov </t>
  </si>
  <si>
    <t xml:space="preserve">zaključni spodnji sloj stropa je  stikovan z bandažnim trakom, grundiran, predletan in zbrušen </t>
  </si>
  <si>
    <t xml:space="preserve">- pripravljen za finalni oplesk. Strop se montira neposredno na obstoječo pleskano </t>
  </si>
  <si>
    <t xml:space="preserve">medetažno konstrukcijo. Plošče morajo bitisestavljene tako, da se stikujejo z namensko </t>
  </si>
  <si>
    <t xml:space="preserve">poglobljenimi deli za namestitev bandažnih trakov. Izbokline pri bandažiranju niso dopustne. </t>
  </si>
  <si>
    <t xml:space="preserve">Posebno pozornost je potrebno posvetiti obdelavi zaključka stropa ob obodnih stenah, ki se v </t>
  </si>
  <si>
    <t>celoti izvede s kitanjem z namenskim (akrilnim) kitom. Predvideno je:</t>
  </si>
  <si>
    <t>demontaža obstoječih svetil in ponovna montaža svetil po zaključenem oplesku, vključno z morebitno potrebnim podaljšanjem obstoječih priključnih kablov</t>
  </si>
  <si>
    <t>izdelava maveckartonskega stropa</t>
  </si>
  <si>
    <t>fino dletanje, brušenje, nanos podlage in dvakratno slikanje s poldisperzijsko barvo</t>
  </si>
  <si>
    <t>monterska pomoč pri napeljavi kabelskih polic in kablov</t>
  </si>
  <si>
    <t>Monterska pomoč pri napeljavi kabelskih polic in kablov v obstoječem spuščenem pleskanem maveckartonskem stropu. Dela zajemajo izdelavo začasnih revizijskih odprtin  velikosti do cca 0,5 m2 (odstranitev in iznos maveckartonskih plošč) na vsakih cca 2,0 m predvidene napeljave, ter ponovno zaprtje stropa z dvema maveckartonskima ploščama deb. 12 mm. Predvideno je:</t>
  </si>
  <si>
    <t>izdelava odprtin v obstoječem maveckartonskem stropu (podkonstrukcija se ohrani), z iznosom in odvozom odrezanega materiala</t>
  </si>
  <si>
    <t xml:space="preserve">izdelava zaplat v maveckartonskem stropu, vključno s kitanjem, bandažiranjem </t>
  </si>
  <si>
    <t xml:space="preserve">Izdelava utorov prereza cca 5/5 cm v ometanem kamnitem ali opečnem zidu za </t>
  </si>
  <si>
    <t xml:space="preserve">namestitev napeljav med spuščenim stropom in stenskimi tipkali, vključno z </t>
  </si>
  <si>
    <t xml:space="preserve">zazidavo s sanacijsko ekspandirno malto, dletanjem, brušenjem, nanosom </t>
  </si>
  <si>
    <t xml:space="preserve">impregnacije in dvakratnim pleskanjem zidu s poldisperzijsko barvo po </t>
  </si>
  <si>
    <t xml:space="preserve">zaključenih delih, dela naj se izvajajo z namenskim rezkarjem, med deli je </t>
  </si>
  <si>
    <t>omejiti prašenje z namestitvijo začasne pvc zavese in sprotnim sesanjem.</t>
  </si>
  <si>
    <t>V opisu je zajet najem in namestitev pomičnega odra za vsa dela.</t>
  </si>
  <si>
    <t>m1</t>
  </si>
  <si>
    <t xml:space="preserve">Izdelava utorov prereza cca 5/5 cm v pleskanih ab stenah in stropovih za </t>
  </si>
  <si>
    <t xml:space="preserve">namestitev napeljav, vključno z zazidavo s sanacijsko ekspandirno malto, </t>
  </si>
  <si>
    <t xml:space="preserve">dletanjem, brušenjem, nanosom impregnacije in dvakratnim pleskanjem zidu s </t>
  </si>
  <si>
    <t xml:space="preserve">poldisperzijsko barvo po zaključenih delih, dela naj se izvajajo z namenskim </t>
  </si>
  <si>
    <t xml:space="preserve">rezkarjem, med deli je potrebno omejiti prašenje z namestitvijo začasne pvc </t>
  </si>
  <si>
    <t xml:space="preserve">zavese in sprotnim sesanjem. V opisu je zajet najem in namestitev pomičnega </t>
  </si>
  <si>
    <t>odra za vsa dela.</t>
  </si>
  <si>
    <t xml:space="preserve">Izvedba povezave med adresno centralao v pritličju paviljona A, v spuščenem stropu kleti, do vhodneha jaška kinete pred paviljonom A. Razvod se izvede s kabli NHXH E30 2x1,5 mm2 z ognjeodpornimi objemkami ali po obstoječih razvodnih policah.  Opis zajema tudi vsa morebitna nepredvidena dela ob odpiranju kinet in druga morebitno potrebna dela za izvedbo povezave. </t>
  </si>
  <si>
    <t>SKUPAJ OSTALA DELA:</t>
  </si>
  <si>
    <t>OBJEKTI V KOMPLEKSU OBV</t>
  </si>
  <si>
    <t>SKUPNA REKAPITULACIJA VSEH OBJEKTOV</t>
  </si>
  <si>
    <t>BOLNIŠNIČNI PAVILJON B</t>
  </si>
  <si>
    <t>BOLNIŠNIČNI PAVILJON C</t>
  </si>
  <si>
    <r>
      <rPr>
        <sz val="14"/>
        <rFont val="Calibri"/>
        <family val="2"/>
        <charset val="238"/>
        <scheme val="minor"/>
      </rPr>
      <t>objekt</t>
    </r>
    <r>
      <rPr>
        <b/>
        <sz val="14"/>
        <rFont val="Calibri"/>
        <family val="2"/>
        <charset val="238"/>
        <scheme val="minor"/>
      </rPr>
      <t xml:space="preserve"> - DIAGNOSTIČNI CENTER</t>
    </r>
  </si>
  <si>
    <t>SKUPAJ  BOLNIŠNIČNI OBJEKTI :</t>
  </si>
  <si>
    <t>DDV 22%</t>
  </si>
  <si>
    <t>VSE SKUPAJ  BOLNIŠNIČNI OBJEKTI :</t>
  </si>
  <si>
    <t xml:space="preserve">Razvod instalacij do optičnih javljalnikov v prostorih poteka nad spuščenimi stropovi. V prostorih (v zadnjih etažah) kjer ni spuščenih stropov poteka razvod instalacij v ceveh po podstrešju. Izvede se preboj stropne konstrukcije za pristop do spodnjega prostora. Razvod instalacij do optičnih adresabilnih javljalnikov na stopniščih se izvede z dobljenjem, delno sten, delno stropne konstrukcije. Ni dopustna izvedba z vidnimi kanali. </t>
  </si>
  <si>
    <t>(313,8 x 0.5=520,60)</t>
  </si>
  <si>
    <t>(1041,20 x 0.2=208,25)</t>
  </si>
  <si>
    <t>SPLOŠNA RAZSVETLJAVA - NOVA SVETILA NA HODNIKU PAVILJONA B</t>
  </si>
  <si>
    <t>Splošna razsvetljava hodnika B Paviljona</t>
  </si>
  <si>
    <t>Splošna razsvetljava v ostalih prostorih B Paviljona</t>
  </si>
  <si>
    <t>Demontaža obstoječih stropnih svetilk, z iznosom na deponijo</t>
  </si>
  <si>
    <t xml:space="preserve">Dobava in montaža svetilnih armatur v novem spuščenem stropu 60/60, </t>
  </si>
  <si>
    <t>fluo.svetilka zrcalni parabolični raster, EVG dušilka, z regulacijo osvetlitve</t>
  </si>
  <si>
    <t xml:space="preserve"> FG7(0)M1 3x1,5mm² (nova razsvetljava ostalih prostorov)</t>
  </si>
  <si>
    <t>OSTALA GO DELA, SPUŠČENI STROPOVI, MAVECKARTONSKI STROPOVI ...</t>
  </si>
  <si>
    <t xml:space="preserve">leseno  podkonstrukcijo, iznos, odvoz in montaža novega </t>
  </si>
  <si>
    <t xml:space="preserve">dobava in montaža tipskega sistemskega raster spuščenega stropa, </t>
  </si>
  <si>
    <t>sestavljenega iz kvalitetnih akustičnih vlagoodpornih plošč, dim. 60/60 cm, vidne sekundarne</t>
  </si>
  <si>
    <t xml:space="preserve">Tipski spuščen strop  (npr. ARMSTRONG) modularnih mer 60/60 cm, sestavljen iz </t>
  </si>
  <si>
    <t>- kompaktnih,  kvalitetnih akustičnih vlagoodpornih plošč, deb. 15 mm</t>
  </si>
  <si>
    <t xml:space="preserve">- nosilne slepe kovinske nekorodirajoče pocinkane konstrukcije iz originalnih profilov </t>
  </si>
  <si>
    <t>proizvajalca</t>
  </si>
  <si>
    <t xml:space="preserve">- nosilne vidne kovinske nekorodirajoče konstrukcije, sestavljene iz nosilnih T profilov </t>
  </si>
  <si>
    <t>Prelude XL/TL 15 mm, z obodnim senčnim profilom.</t>
  </si>
  <si>
    <t xml:space="preserve">Vsi  stropovi se v vseh prostorih polagajo simetrično na osi prostorov, tako, da je </t>
  </si>
  <si>
    <t xml:space="preserve">zaključek vedno večji od  ½ plošče. Posebno pozornost je potrebno posvetiti obodu </t>
  </si>
  <si>
    <t xml:space="preserve">prostorov, kjer se plošče obrezujejo – zahteva se natančna izvedba. Obračuna se </t>
  </si>
  <si>
    <t>dejansko izvedena površina stropa.</t>
  </si>
  <si>
    <t xml:space="preserve">Monterska pomoč pri izdelavi preciznih izrezov za svetila, prezračevalne rešetke ipd. </t>
  </si>
  <si>
    <t>v spuščene stropove (po navodilih  izvajalcev instalacij)</t>
  </si>
  <si>
    <t xml:space="preserve">KV ur            </t>
  </si>
  <si>
    <t>(244,05 x 0.5=122,0)</t>
  </si>
  <si>
    <t>(651,05 x 0.2=130,20)</t>
  </si>
  <si>
    <t>OSTALA GOI DELA, MAVECKARTONSKI STROPOVI ...</t>
  </si>
  <si>
    <t xml:space="preserve">Izdelava utorov prereza cca 5/5 cm v ometanem kamnitem ali opečnem zidu in stropu za </t>
  </si>
  <si>
    <t>(372,70 x 0.2=74,45)</t>
  </si>
  <si>
    <t>Prostori sterilizacije (spada v PS 4 - Lekarna, hodnik AB)</t>
  </si>
  <si>
    <t xml:space="preserve">Demontaža in ponovna montaža spuščenega raster stropa iz mineralnih polnil 60/60 cm. V </t>
  </si>
  <si>
    <t>(174,40 x 0.2=34,9)</t>
  </si>
  <si>
    <t>Del hodnika pred prostori sterilizacije (spada v PS 4 - Lekarna, hodnik AB)</t>
  </si>
  <si>
    <t xml:space="preserve">Demontaža in ponovna montaža spuščenega alu mrežastega stropa.V prostorih </t>
  </si>
  <si>
    <t xml:space="preserve">se nahaja alu spuščen strop, sestavljen iz alu barvanih plošč dim. </t>
  </si>
  <si>
    <t>60/60 cm, obešanih  na  vidno  podkonstrukcijo, v stropu so</t>
  </si>
  <si>
    <t>(136,30 x 0.2=27,25)</t>
  </si>
  <si>
    <r>
      <rPr>
        <sz val="14"/>
        <rFont val="Calibri"/>
        <family val="2"/>
        <charset val="238"/>
        <scheme val="minor"/>
      </rPr>
      <t>objekt</t>
    </r>
    <r>
      <rPr>
        <b/>
        <sz val="14"/>
        <rFont val="Calibri"/>
        <family val="2"/>
        <charset val="238"/>
        <scheme val="minor"/>
      </rPr>
      <t xml:space="preserve"> - POVEZOVALNI HODNIK AB</t>
    </r>
  </si>
  <si>
    <t>POVEZOVALNI HODNIK A C</t>
  </si>
  <si>
    <t>(242,30 x 0.5=121,15)</t>
  </si>
  <si>
    <r>
      <rPr>
        <sz val="14"/>
        <rFont val="Calibri"/>
        <family val="2"/>
        <charset val="238"/>
        <scheme val="minor"/>
      </rPr>
      <t>objekt</t>
    </r>
    <r>
      <rPr>
        <b/>
        <sz val="14"/>
        <rFont val="Calibri"/>
        <family val="2"/>
        <charset val="238"/>
        <scheme val="minor"/>
      </rPr>
      <t xml:space="preserve"> - POVEZOVALNI HODNIK AC</t>
    </r>
  </si>
  <si>
    <t>LEKARNA - KUHINJA</t>
  </si>
  <si>
    <t>(320,95 x 0.5=160,50)</t>
  </si>
  <si>
    <t>(406,35 x 0.2=92,1)</t>
  </si>
  <si>
    <r>
      <rPr>
        <sz val="14"/>
        <rFont val="Calibri"/>
        <family val="2"/>
        <charset val="238"/>
        <scheme val="minor"/>
      </rPr>
      <t>objekt</t>
    </r>
    <r>
      <rPr>
        <b/>
        <sz val="14"/>
        <rFont val="Calibri"/>
        <family val="2"/>
        <charset val="238"/>
        <scheme val="minor"/>
      </rPr>
      <t xml:space="preserve"> - KOTLOVNICA, DELAVNICA Z GARAŽO</t>
    </r>
  </si>
  <si>
    <r>
      <rPr>
        <sz val="14"/>
        <rFont val="Calibri"/>
        <family val="2"/>
        <charset val="238"/>
        <scheme val="minor"/>
      </rPr>
      <t>objekt</t>
    </r>
    <r>
      <rPr>
        <b/>
        <sz val="14"/>
        <rFont val="Calibri"/>
        <family val="2"/>
        <charset val="238"/>
        <scheme val="minor"/>
      </rPr>
      <t xml:space="preserve"> - LEKARNA, KUHINJA</t>
    </r>
  </si>
  <si>
    <t>ur</t>
  </si>
  <si>
    <t>KOTLOVNICA, DELAVNICA IN GARAŽA</t>
  </si>
  <si>
    <t>DIAGNOSTIČNI CENTER</t>
  </si>
  <si>
    <t>2.3.</t>
  </si>
  <si>
    <t>2.3.1</t>
  </si>
  <si>
    <t>Demontaža in ponovna montaža spuščenega raster stropa iz mineralnih polnil 60/60 cm. V</t>
  </si>
  <si>
    <t>(1.055,40 x 0.2=211,10)</t>
  </si>
  <si>
    <t>2.3.2.</t>
  </si>
  <si>
    <t>VSE SKUPAJ DRUGA GO DELA :</t>
  </si>
  <si>
    <t>POŽARNOVARNOSTNA SANACIJA - GRADBENO OBRTNIŠKA DELA</t>
  </si>
  <si>
    <t>UPRAVNA STAVBA</t>
  </si>
  <si>
    <t>(382,45 x 0.2=76,50)</t>
  </si>
  <si>
    <t>VRATARNICA</t>
  </si>
  <si>
    <t>POŽARNOVARNOSTNA SANACIJA - GO DELA</t>
  </si>
  <si>
    <r>
      <rPr>
        <sz val="14"/>
        <rFont val="Calibri"/>
        <family val="2"/>
        <charset val="238"/>
        <scheme val="minor"/>
      </rPr>
      <t>objekt</t>
    </r>
    <r>
      <rPr>
        <b/>
        <sz val="14"/>
        <rFont val="Calibri"/>
        <family val="2"/>
        <charset val="238"/>
        <scheme val="minor"/>
      </rPr>
      <t xml:space="preserve"> - UPRAVA</t>
    </r>
  </si>
  <si>
    <r>
      <rPr>
        <sz val="14"/>
        <rFont val="Calibri"/>
        <family val="2"/>
        <charset val="238"/>
        <scheme val="minor"/>
      </rPr>
      <t>objekt</t>
    </r>
    <r>
      <rPr>
        <b/>
        <sz val="14"/>
        <rFont val="Calibri"/>
        <family val="2"/>
        <charset val="238"/>
        <scheme val="minor"/>
      </rPr>
      <t xml:space="preserve"> -VRATARNICA</t>
    </r>
  </si>
  <si>
    <t>Dobava in montaža higiensko zahtevnega spuščenega stropa, izgrajenega iz enonivojske kovinske konstrukcije iz glavnih ter nosilcev, obešenih v primarni strop z obešali za spuščanje do 0,5 m. V konstrukcijo so vložene snemljive mineralne plošče z vodoodbojno površino , dim. 600 x 600 mm, bele barve z Bioguard antibakterijskim delovanjem, z ravnim robom in vidnim T profilom. Ob steni bo zaključni profil  - 19/24 mm. Stropne plošče so demontažne, plošče morajo dosegati razred prepustnosti PM1 (50 Pa p. d.) po DIN 18177. Razred čistosti stropa po EN ISO 16444-1: razred ISO 5. Koeficient absorbcije zvoka: 0,60; vrednost izolativnosti zvoka: 37 dB.Sistem stropnih plošč in tipske podkonstrukcije ima garancijo 30 let za napake, kar bi bila lahko posledica napak v materialu ali proizvodnemu procesu. Kot npr.: Armstrong Bioguard Acoustic Board 600x600</t>
  </si>
  <si>
    <t>vključno z montersko pomočjo pri montaži svetil, vključno z morebitno potrebnim</t>
  </si>
  <si>
    <t>slikopleskarskim popravilom obodnih sten prostora</t>
  </si>
  <si>
    <t>VSE SKUPAJ DRUGA GOI DELA :</t>
  </si>
  <si>
    <t xml:space="preserve">POVEZOVALNI HODNIK A B </t>
  </si>
  <si>
    <t>OSTALA GO DELA</t>
  </si>
  <si>
    <t>SKUPAJ OSTALA DELA</t>
  </si>
  <si>
    <t xml:space="preserve"> IN S TEM POVEZANA GRADBENA IN OBRTNIŠKA DELA</t>
  </si>
  <si>
    <t>POŽARNOVARNOSTNA SANACIJA - GOI DELA</t>
  </si>
  <si>
    <t>POŽARNOVARNOSTNA SANACIJA -GO DELA</t>
  </si>
  <si>
    <t>POŽARNOVARNOSTNA SANACIJA - GRADBENO OBRTNIŠKA IN INSTALACIJSKA DELA</t>
  </si>
  <si>
    <t>SKUPNA REKAPITULACIJA VSEH DEL</t>
  </si>
  <si>
    <t>GRADBENO OBRTNIŠKA DELA (VSI OBJEKTI)</t>
  </si>
  <si>
    <t>AOJP (VSI OBJEKTI)</t>
  </si>
  <si>
    <t>SKUPAJ  VSA DELA VSI OBJEKTI :</t>
  </si>
  <si>
    <t>VSE SKUPAJ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</si>
</sst>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S_I_T_-;\-* #,##0.00\ _S_I_T_-;_-* &quot;-&quot;??\ _S_I_T_-;_-@_-"/>
    <numFmt numFmtId="166" formatCode="_-&quot;€&quot;\ * #,##0.00_-;\-&quot;€&quot;\ * #,##0.00_-;_-&quot;€&quot;\ * &quot;-&quot;??_-;_-@_-"/>
  </numFmts>
  <fonts count="40">
    <font>
      <sz val="10"/>
      <name val="Arial"/>
      <family val="2"/>
    </font>
    <font>
      <sz val="10"/>
      <name val="Arial"/>
      <family val="2"/>
    </font>
    <font>
      <sz val="12"/>
      <name val="Arial"/>
      <family val="2"/>
      <charset val="238"/>
    </font>
    <font>
      <b/>
      <sz val="12"/>
      <name val="Arial"/>
      <family val="2"/>
    </font>
    <font>
      <sz val="10"/>
      <name val="MS Sans Serif"/>
      <family val="2"/>
    </font>
    <font>
      <b/>
      <sz val="11"/>
      <name val="Arial"/>
      <family val="2"/>
      <charset val="238"/>
    </font>
    <font>
      <sz val="11"/>
      <name val="Arial"/>
      <family val="2"/>
    </font>
    <font>
      <b/>
      <i/>
      <sz val="11"/>
      <name val="Arial"/>
      <family val="2"/>
      <charset val="238"/>
    </font>
    <font>
      <i/>
      <sz val="11"/>
      <name val="Arial"/>
      <family val="2"/>
      <charset val="238"/>
    </font>
    <font>
      <b/>
      <u/>
      <sz val="11"/>
      <name val="Arial"/>
      <family val="2"/>
      <charset val="238"/>
    </font>
    <font>
      <sz val="11"/>
      <name val="Arial CE"/>
      <family val="2"/>
    </font>
    <font>
      <b/>
      <i/>
      <sz val="9"/>
      <name val="Arial CE"/>
    </font>
    <font>
      <sz val="10"/>
      <name val="Arial CE"/>
      <family val="2"/>
    </font>
    <font>
      <b/>
      <sz val="11"/>
      <name val="Arial CE"/>
      <family val="2"/>
    </font>
    <font>
      <sz val="11"/>
      <color indexed="8"/>
      <name val="Arial"/>
      <family val="2"/>
    </font>
    <font>
      <b/>
      <sz val="10"/>
      <name val="Arial"/>
      <family val="2"/>
    </font>
    <font>
      <b/>
      <sz val="11"/>
      <color indexed="8"/>
      <name val="Arial"/>
      <family val="2"/>
      <charset val="238"/>
    </font>
    <font>
      <sz val="11"/>
      <color rgb="FFFF0000"/>
      <name val="Arial"/>
      <family val="2"/>
      <charset val="238"/>
    </font>
    <font>
      <sz val="10.5"/>
      <name val="Arial"/>
      <family val="2"/>
      <charset val="238"/>
    </font>
    <font>
      <i/>
      <sz val="10"/>
      <name val="Arial"/>
      <family val="2"/>
      <charset val="238"/>
    </font>
    <font>
      <sz val="10"/>
      <name val="Times New Roman CE"/>
      <family val="1"/>
    </font>
    <font>
      <b/>
      <sz val="10"/>
      <name val="Arial CE"/>
      <family val="2"/>
    </font>
    <font>
      <sz val="10"/>
      <color indexed="8"/>
      <name val="Arial"/>
      <family val="2"/>
    </font>
    <font>
      <sz val="11"/>
      <color indexed="8"/>
      <name val="Calibri"/>
      <family val="2"/>
    </font>
    <font>
      <sz val="11"/>
      <color indexed="9"/>
      <name val="Calibri"/>
      <family val="2"/>
    </font>
    <font>
      <sz val="9"/>
      <name val="Futura Prins"/>
    </font>
    <font>
      <b/>
      <sz val="11"/>
      <color indexed="8"/>
      <name val="Calibri"/>
      <family val="2"/>
    </font>
    <font>
      <b/>
      <sz val="18"/>
      <color indexed="62"/>
      <name val="Cambria"/>
      <family val="2"/>
    </font>
    <font>
      <sz val="11"/>
      <name val="Futura Prins"/>
    </font>
    <font>
      <b/>
      <sz val="11"/>
      <name val="Futura Prins"/>
    </font>
    <font>
      <b/>
      <sz val="16"/>
      <name val="Times New Roman CE"/>
      <family val="1"/>
    </font>
    <font>
      <sz val="14"/>
      <name val="Arial CE"/>
      <family val="2"/>
    </font>
    <font>
      <b/>
      <sz val="12"/>
      <name val="Arial CE"/>
    </font>
    <font>
      <sz val="14"/>
      <name val="Calibri"/>
      <family val="2"/>
      <charset val="238"/>
      <scheme val="minor"/>
    </font>
    <font>
      <b/>
      <sz val="14"/>
      <name val="Calibri"/>
      <family val="2"/>
      <charset val="238"/>
      <scheme val="minor"/>
    </font>
    <font>
      <b/>
      <sz val="14"/>
      <name val="Times New Roman CE"/>
      <family val="1"/>
    </font>
    <font>
      <sz val="14"/>
      <name val="Times New Roman CE"/>
      <family val="1"/>
    </font>
    <font>
      <u/>
      <sz val="10"/>
      <color theme="10"/>
      <name val="Arial"/>
      <family val="2"/>
    </font>
    <font>
      <u/>
      <sz val="10"/>
      <color theme="11"/>
      <name val="Arial"/>
      <family val="2"/>
    </font>
    <font>
      <sz val="8"/>
      <name val="Arial"/>
      <family val="2"/>
    </font>
  </fonts>
  <fills count="17">
    <fill>
      <patternFill patternType="none"/>
    </fill>
    <fill>
      <patternFill patternType="gray125"/>
    </fill>
    <fill>
      <patternFill patternType="solid">
        <fgColor rgb="FFCCFFCC"/>
        <bgColor indexed="64"/>
      </patternFill>
    </fill>
    <fill>
      <patternFill patternType="solid">
        <fgColor theme="0" tint="-4.9989318521683403E-2"/>
        <bgColor indexed="64"/>
      </patternFill>
    </fill>
    <fill>
      <patternFill patternType="solid">
        <fgColor theme="8" tint="0.79998168889431442"/>
        <bgColor indexed="27"/>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4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hair">
        <color indexed="8"/>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27">
    <xf numFmtId="0" fontId="0" fillId="0" borderId="0"/>
    <xf numFmtId="0" fontId="4" fillId="0" borderId="0"/>
    <xf numFmtId="0" fontId="6" fillId="0" borderId="0" applyProtection="0">
      <alignment horizontal="left" vertical="top" wrapText="1" shrinkToFit="1"/>
    </xf>
    <xf numFmtId="0" fontId="12" fillId="0" borderId="0"/>
    <xf numFmtId="0" fontId="1" fillId="0" borderId="0"/>
    <xf numFmtId="0" fontId="1" fillId="0" borderId="0"/>
    <xf numFmtId="0" fontId="22" fillId="0" borderId="0">
      <alignment vertical="top"/>
    </xf>
    <xf numFmtId="0" fontId="12" fillId="0" borderId="0"/>
    <xf numFmtId="0" fontId="22" fillId="0" borderId="0">
      <alignment vertical="top"/>
    </xf>
    <xf numFmtId="0" fontId="22" fillId="0" borderId="0">
      <alignment vertical="top"/>
    </xf>
    <xf numFmtId="0" fontId="23" fillId="5"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4" fillId="8"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4" fillId="8" borderId="0" applyNumberFormat="0" applyBorder="0" applyAlignment="0" applyProtection="0"/>
    <xf numFmtId="0" fontId="23" fillId="11"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3" fillId="7" borderId="0" applyNumberFormat="0" applyBorder="0" applyAlignment="0" applyProtection="0"/>
    <xf numFmtId="0" fontId="23" fillId="12" borderId="0" applyNumberFormat="0" applyBorder="0" applyAlignment="0" applyProtection="0"/>
    <xf numFmtId="0" fontId="24" fillId="1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5" fillId="0" borderId="14" applyAlignment="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28" fillId="16" borderId="15">
      <alignment horizontal="center" vertical="top" wrapText="1"/>
    </xf>
    <xf numFmtId="0" fontId="27" fillId="0" borderId="0" applyNumberFormat="0" applyFill="0" applyBorder="0" applyAlignment="0" applyProtection="0"/>
    <xf numFmtId="0" fontId="29" fillId="0" borderId="0" applyNumberFormat="0" applyProtection="0">
      <alignment horizontal="right" vertical="top"/>
    </xf>
    <xf numFmtId="0" fontId="1" fillId="0" borderId="0"/>
    <xf numFmtId="0" fontId="6" fillId="0" borderId="0">
      <alignment vertical="top" wrapText="1"/>
    </xf>
    <xf numFmtId="165" fontId="12" fillId="0" borderId="0" applyFont="0" applyFill="0" applyBorder="0" applyAlignment="0" applyProtection="0"/>
    <xf numFmtId="165" fontId="12"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164" fontId="1"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271">
    <xf numFmtId="0" fontId="0" fillId="0" borderId="0" xfId="0"/>
    <xf numFmtId="0" fontId="1" fillId="2" borderId="1" xfId="0" applyFont="1" applyFill="1" applyBorder="1" applyAlignment="1">
      <alignment vertical="top"/>
    </xf>
    <xf numFmtId="0" fontId="2" fillId="2" borderId="2" xfId="0" applyFont="1" applyFill="1" applyBorder="1" applyAlignment="1" applyProtection="1">
      <alignment horizontal="left" vertical="top" wrapText="1"/>
    </xf>
    <xf numFmtId="0" fontId="1" fillId="2" borderId="2" xfId="0" applyFont="1" applyFill="1" applyBorder="1" applyAlignment="1" applyProtection="1">
      <alignment horizontal="left"/>
    </xf>
    <xf numFmtId="0" fontId="1" fillId="2" borderId="2" xfId="0" applyNumberFormat="1" applyFont="1" applyFill="1" applyBorder="1" applyAlignment="1" applyProtection="1">
      <alignment horizontal="right"/>
    </xf>
    <xf numFmtId="4" fontId="1" fillId="2" borderId="2" xfId="0" applyNumberFormat="1" applyFont="1" applyFill="1" applyBorder="1" applyAlignment="1" applyProtection="1">
      <protection locked="0"/>
    </xf>
    <xf numFmtId="4" fontId="1" fillId="2" borderId="3" xfId="0" applyNumberFormat="1" applyFont="1" applyFill="1" applyBorder="1" applyAlignment="1" applyProtection="1">
      <protection locked="0"/>
    </xf>
    <xf numFmtId="0" fontId="1" fillId="0" borderId="0" xfId="0" applyFont="1" applyFill="1" applyBorder="1"/>
    <xf numFmtId="0" fontId="1" fillId="2" borderId="4" xfId="0" applyFont="1" applyFill="1" applyBorder="1" applyAlignment="1">
      <alignment vertical="top"/>
    </xf>
    <xf numFmtId="0" fontId="3"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xf>
    <xf numFmtId="0" fontId="1" fillId="2" borderId="0" xfId="0" applyNumberFormat="1" applyFont="1" applyFill="1" applyBorder="1" applyAlignment="1" applyProtection="1">
      <alignment horizontal="right"/>
    </xf>
    <xf numFmtId="4" fontId="1" fillId="2" borderId="0" xfId="0" applyNumberFormat="1" applyFont="1" applyFill="1" applyBorder="1" applyAlignment="1" applyProtection="1">
      <protection locked="0"/>
    </xf>
    <xf numFmtId="4" fontId="1" fillId="2" borderId="5" xfId="0" applyNumberFormat="1" applyFont="1" applyFill="1" applyBorder="1" applyAlignment="1" applyProtection="1">
      <protection locked="0"/>
    </xf>
    <xf numFmtId="0" fontId="1" fillId="2" borderId="6" xfId="0" applyFont="1" applyFill="1" applyBorder="1" applyAlignment="1">
      <alignment vertical="top"/>
    </xf>
    <xf numFmtId="0" fontId="2" fillId="2" borderId="7" xfId="0" applyFont="1" applyFill="1" applyBorder="1" applyAlignment="1" applyProtection="1">
      <alignment horizontal="left" vertical="top" wrapText="1"/>
    </xf>
    <xf numFmtId="0" fontId="1" fillId="2" borderId="7" xfId="0" applyFont="1" applyFill="1" applyBorder="1" applyAlignment="1" applyProtection="1">
      <alignment horizontal="left"/>
    </xf>
    <xf numFmtId="0" fontId="1" fillId="2" borderId="7" xfId="0" applyNumberFormat="1" applyFont="1" applyFill="1" applyBorder="1" applyAlignment="1" applyProtection="1">
      <alignment horizontal="right"/>
    </xf>
    <xf numFmtId="4" fontId="1" fillId="2" borderId="7" xfId="0" applyNumberFormat="1" applyFont="1" applyFill="1" applyBorder="1" applyAlignment="1" applyProtection="1">
      <protection locked="0"/>
    </xf>
    <xf numFmtId="4" fontId="1" fillId="2" borderId="8" xfId="0" applyNumberFormat="1" applyFont="1" applyFill="1" applyBorder="1" applyAlignment="1" applyProtection="1">
      <protection locked="0"/>
    </xf>
    <xf numFmtId="0" fontId="1" fillId="0" borderId="0" xfId="0" applyFont="1" applyFill="1" applyBorder="1" applyAlignment="1">
      <alignment vertical="top"/>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xf>
    <xf numFmtId="0" fontId="1" fillId="0" borderId="0" xfId="0" applyNumberFormat="1" applyFont="1" applyFill="1" applyBorder="1" applyAlignment="1" applyProtection="1">
      <alignment horizontal="right"/>
    </xf>
    <xf numFmtId="4" fontId="1" fillId="0" borderId="0" xfId="0" applyNumberFormat="1" applyFont="1" applyFill="1" applyBorder="1" applyAlignment="1" applyProtection="1">
      <protection locked="0"/>
    </xf>
    <xf numFmtId="0" fontId="3" fillId="3" borderId="1" xfId="0" applyFont="1" applyFill="1" applyBorder="1" applyAlignment="1">
      <alignment horizontal="center" vertical="top"/>
    </xf>
    <xf numFmtId="4" fontId="1" fillId="3" borderId="3" xfId="0" applyNumberFormat="1" applyFont="1" applyFill="1" applyBorder="1" applyAlignment="1" applyProtection="1">
      <protection locked="0"/>
    </xf>
    <xf numFmtId="0" fontId="1" fillId="3" borderId="6" xfId="0" applyFont="1" applyFill="1" applyBorder="1" applyAlignment="1">
      <alignment vertical="top"/>
    </xf>
    <xf numFmtId="4" fontId="1" fillId="3" borderId="8" xfId="0" applyNumberFormat="1" applyFont="1" applyFill="1" applyBorder="1" applyAlignment="1" applyProtection="1">
      <protection locked="0"/>
    </xf>
    <xf numFmtId="0" fontId="6" fillId="0" borderId="0" xfId="2">
      <alignment horizontal="left" vertical="top" wrapText="1" shrinkToFit="1"/>
    </xf>
    <xf numFmtId="0" fontId="6" fillId="0" borderId="0" xfId="0" applyFont="1" applyAlignment="1">
      <alignment horizontal="justify" vertical="center"/>
    </xf>
    <xf numFmtId="0" fontId="7" fillId="0" borderId="0" xfId="0" applyFont="1" applyAlignment="1">
      <alignment horizontal="justify" vertical="center"/>
    </xf>
    <xf numFmtId="0" fontId="6" fillId="0" borderId="0" xfId="0" applyFont="1" applyFill="1" applyBorder="1" applyAlignment="1" applyProtection="1">
      <alignment horizontal="left"/>
    </xf>
    <xf numFmtId="0" fontId="6" fillId="0" borderId="0" xfId="0" applyNumberFormat="1" applyFont="1" applyFill="1" applyBorder="1" applyAlignment="1" applyProtection="1">
      <alignment horizontal="right"/>
    </xf>
    <xf numFmtId="4" fontId="6" fillId="0" borderId="0" xfId="0" applyNumberFormat="1" applyFont="1" applyFill="1" applyBorder="1" applyAlignment="1" applyProtection="1">
      <protection locked="0"/>
    </xf>
    <xf numFmtId="0" fontId="5" fillId="0" borderId="0" xfId="0" applyFont="1" applyAlignment="1">
      <alignment horizontal="justify" vertical="center"/>
    </xf>
    <xf numFmtId="0" fontId="9" fillId="0" borderId="0" xfId="0" applyFont="1" applyAlignment="1">
      <alignment vertical="center"/>
    </xf>
    <xf numFmtId="0" fontId="3" fillId="0" borderId="0" xfId="0" applyFont="1" applyFill="1" applyBorder="1" applyAlignment="1">
      <alignment horizontal="right" vertical="top"/>
    </xf>
    <xf numFmtId="0" fontId="3" fillId="0" borderId="9" xfId="0" applyFont="1" applyFill="1" applyBorder="1" applyAlignment="1">
      <alignment horizontal="center" vertical="top"/>
    </xf>
    <xf numFmtId="0" fontId="10" fillId="0" borderId="11" xfId="0" applyFont="1" applyBorder="1" applyAlignment="1"/>
    <xf numFmtId="0" fontId="6" fillId="0" borderId="0" xfId="0" applyFont="1" applyFill="1" applyBorder="1" applyAlignment="1">
      <alignment vertical="top"/>
    </xf>
    <xf numFmtId="0" fontId="5" fillId="0" borderId="0" xfId="1" applyFont="1" applyBorder="1" applyAlignment="1">
      <alignment horizontal="left" vertical="top" wrapText="1"/>
    </xf>
    <xf numFmtId="0" fontId="5" fillId="0" borderId="0" xfId="0" applyFont="1" applyFill="1" applyBorder="1" applyAlignment="1">
      <alignment horizontal="right" vertical="top"/>
    </xf>
    <xf numFmtId="0" fontId="6" fillId="0" borderId="0" xfId="0" applyFont="1" applyBorder="1" applyAlignment="1">
      <alignment vertical="top" wrapText="1"/>
    </xf>
    <xf numFmtId="0" fontId="11" fillId="4" borderId="12" xfId="1" applyFont="1" applyFill="1" applyBorder="1" applyAlignment="1">
      <alignment horizontal="center"/>
    </xf>
    <xf numFmtId="0" fontId="11" fillId="4" borderId="12" xfId="1" applyFont="1" applyFill="1" applyBorder="1" applyAlignment="1">
      <alignment horizontal="center" vertical="top" wrapText="1"/>
    </xf>
    <xf numFmtId="0" fontId="11" fillId="4" borderId="12" xfId="3" applyFont="1" applyFill="1" applyBorder="1" applyAlignment="1">
      <alignment horizontal="center" wrapText="1"/>
    </xf>
    <xf numFmtId="0" fontId="13" fillId="0" borderId="0" xfId="1" applyFont="1" applyBorder="1" applyAlignment="1">
      <alignment horizontal="left" vertical="top" wrapText="1"/>
    </xf>
    <xf numFmtId="0" fontId="10" fillId="0" borderId="0" xfId="0" applyFont="1" applyAlignment="1"/>
    <xf numFmtId="0" fontId="6" fillId="0" borderId="0" xfId="0" applyFont="1" applyFill="1" applyBorder="1" applyAlignment="1" applyProtection="1">
      <alignment horizontal="left" vertical="top" wrapText="1"/>
    </xf>
    <xf numFmtId="4" fontId="6" fillId="0" borderId="0" xfId="0" applyNumberFormat="1" applyFont="1" applyAlignment="1">
      <alignment horizontal="right"/>
    </xf>
    <xf numFmtId="4" fontId="6" fillId="0" borderId="0" xfId="0" applyNumberFormat="1" applyFont="1" applyAlignment="1"/>
    <xf numFmtId="0" fontId="6" fillId="0" borderId="0" xfId="0" applyFont="1" applyAlignment="1"/>
    <xf numFmtId="0" fontId="6" fillId="0" borderId="0" xfId="0" applyFont="1" applyFill="1" applyBorder="1" applyAlignment="1" applyProtection="1">
      <alignment horizontal="justify" vertical="top" wrapText="1"/>
    </xf>
    <xf numFmtId="0" fontId="15" fillId="0" borderId="0" xfId="0" applyFont="1" applyFill="1" applyBorder="1" applyProtection="1">
      <protection locked="0"/>
    </xf>
    <xf numFmtId="0" fontId="6" fillId="0" borderId="0" xfId="0" applyFont="1" applyAlignment="1">
      <alignment horizontal="right"/>
    </xf>
    <xf numFmtId="0" fontId="6" fillId="0" borderId="0" xfId="0" applyNumberFormat="1" applyFont="1" applyFill="1" applyBorder="1" applyAlignment="1" applyProtection="1">
      <alignment horizontal="right" wrapText="1"/>
    </xf>
    <xf numFmtId="0" fontId="1" fillId="0" borderId="0" xfId="0" applyFont="1" applyFill="1" applyBorder="1" applyProtection="1">
      <protection locked="0"/>
    </xf>
    <xf numFmtId="1" fontId="14" fillId="0" borderId="0" xfId="0" applyNumberFormat="1" applyFont="1" applyFill="1" applyBorder="1" applyAlignment="1" applyProtection="1">
      <alignment horizontal="left"/>
    </xf>
    <xf numFmtId="0" fontId="14" fillId="0" borderId="0" xfId="0" applyNumberFormat="1" applyFont="1" applyFill="1" applyBorder="1" applyAlignment="1" applyProtection="1">
      <alignment horizontal="right"/>
    </xf>
    <xf numFmtId="0" fontId="6" fillId="0" borderId="0" xfId="1" applyFont="1" applyFill="1" applyAlignment="1">
      <alignment vertical="top" wrapText="1"/>
    </xf>
    <xf numFmtId="0" fontId="6" fillId="0" borderId="0" xfId="1" applyFont="1" applyFill="1" applyBorder="1" applyAlignment="1">
      <alignment horizontal="center" vertical="top"/>
    </xf>
    <xf numFmtId="0" fontId="6" fillId="0" borderId="0" xfId="1" applyFont="1" applyFill="1" applyBorder="1" applyAlignment="1">
      <alignment horizontal="right" vertical="top"/>
    </xf>
    <xf numFmtId="4" fontId="6" fillId="0" borderId="0" xfId="1" applyNumberFormat="1" applyFont="1" applyFill="1" applyBorder="1" applyAlignment="1">
      <alignment horizontal="right" vertical="top"/>
    </xf>
    <xf numFmtId="0" fontId="6" fillId="0" borderId="0" xfId="1" applyFont="1" applyFill="1" applyAlignment="1">
      <alignment horizontal="center" vertical="top" wrapText="1"/>
    </xf>
    <xf numFmtId="0" fontId="14" fillId="0" borderId="0" xfId="0" applyFont="1" applyFill="1" applyAlignment="1" applyProtection="1">
      <alignment horizontal="left"/>
    </xf>
    <xf numFmtId="9" fontId="14" fillId="0" borderId="0" xfId="0" applyNumberFormat="1" applyFont="1" applyFill="1" applyBorder="1" applyAlignment="1" applyProtection="1">
      <alignment horizontal="right"/>
    </xf>
    <xf numFmtId="0" fontId="12" fillId="0" borderId="0" xfId="1" applyFont="1" applyFill="1" applyAlignment="1">
      <alignment horizontal="right" vertical="top" wrapText="1"/>
    </xf>
    <xf numFmtId="0" fontId="12" fillId="0" borderId="0" xfId="1" applyFont="1" applyFill="1" applyBorder="1" applyAlignment="1">
      <alignment vertical="top" wrapText="1"/>
    </xf>
    <xf numFmtId="0" fontId="12" fillId="0" borderId="0" xfId="1" applyFont="1" applyFill="1" applyBorder="1" applyAlignment="1">
      <alignment horizontal="center" vertical="top"/>
    </xf>
    <xf numFmtId="0" fontId="12" fillId="0" borderId="0" xfId="1" applyFont="1" applyFill="1" applyBorder="1" applyAlignment="1">
      <alignment horizontal="right" vertical="top"/>
    </xf>
    <xf numFmtId="4" fontId="12" fillId="0" borderId="0" xfId="1" applyNumberFormat="1" applyFont="1" applyFill="1" applyBorder="1" applyAlignment="1">
      <alignment horizontal="right" vertical="top"/>
    </xf>
    <xf numFmtId="0" fontId="14" fillId="0" borderId="0" xfId="0" applyFont="1" applyFill="1" applyBorder="1" applyAlignment="1" applyProtection="1">
      <alignment horizontal="left"/>
    </xf>
    <xf numFmtId="4" fontId="6" fillId="0" borderId="0" xfId="0" applyNumberFormat="1" applyFont="1" applyBorder="1" applyAlignment="1">
      <alignment horizontal="right"/>
    </xf>
    <xf numFmtId="0" fontId="6" fillId="0" borderId="0" xfId="0" applyFont="1" applyFill="1" applyBorder="1" applyAlignment="1" applyProtection="1">
      <alignment vertical="top"/>
      <protection locked="0"/>
    </xf>
    <xf numFmtId="4" fontId="6" fillId="0" borderId="0" xfId="0" applyNumberFormat="1" applyFont="1" applyBorder="1" applyAlignment="1"/>
    <xf numFmtId="0" fontId="5" fillId="0" borderId="13" xfId="0" applyFont="1" applyFill="1" applyBorder="1" applyAlignment="1" applyProtection="1">
      <alignment vertical="top"/>
      <protection locked="0"/>
    </xf>
    <xf numFmtId="0" fontId="5" fillId="0" borderId="0" xfId="0" applyFont="1" applyFill="1" applyBorder="1" applyAlignment="1" applyProtection="1">
      <alignment vertical="top"/>
      <protection locked="0"/>
    </xf>
    <xf numFmtId="0" fontId="5" fillId="0" borderId="0" xfId="0" applyFont="1" applyFill="1" applyBorder="1" applyAlignment="1" applyProtection="1">
      <alignment horizontal="justify" vertical="top" wrapText="1"/>
    </xf>
    <xf numFmtId="0" fontId="16" fillId="0" borderId="0" xfId="0" applyNumberFormat="1" applyFont="1" applyFill="1" applyBorder="1" applyAlignment="1" applyProtection="1">
      <alignment horizontal="right"/>
    </xf>
    <xf numFmtId="4" fontId="5" fillId="0" borderId="0" xfId="0" applyNumberFormat="1" applyFont="1" applyBorder="1" applyAlignment="1"/>
    <xf numFmtId="0" fontId="3" fillId="0" borderId="0" xfId="0" applyFont="1" applyFill="1" applyBorder="1" applyAlignment="1">
      <alignment horizontal="center" vertical="top"/>
    </xf>
    <xf numFmtId="0" fontId="5" fillId="0" borderId="0" xfId="1" applyFont="1" applyFill="1" applyBorder="1" applyAlignment="1">
      <alignment horizontal="left" vertical="top" wrapText="1"/>
    </xf>
    <xf numFmtId="0" fontId="10" fillId="0" borderId="0" xfId="0" applyFont="1" applyBorder="1" applyAlignment="1"/>
    <xf numFmtId="0" fontId="3" fillId="3" borderId="0" xfId="0" applyFont="1" applyFill="1" applyBorder="1" applyAlignment="1">
      <alignment horizontal="center" vertical="top"/>
    </xf>
    <xf numFmtId="0" fontId="5" fillId="3" borderId="0" xfId="1" applyFont="1" applyFill="1" applyBorder="1" applyAlignment="1">
      <alignment horizontal="left" vertical="top" wrapText="1"/>
    </xf>
    <xf numFmtId="0" fontId="10" fillId="3" borderId="0" xfId="0" applyFont="1" applyFill="1" applyBorder="1" applyAlignment="1"/>
    <xf numFmtId="0" fontId="6" fillId="0" borderId="0" xfId="0" applyFont="1"/>
    <xf numFmtId="0" fontId="6" fillId="0" borderId="0" xfId="0" applyFont="1" applyAlignment="1">
      <alignment vertical="center"/>
    </xf>
    <xf numFmtId="0" fontId="0" fillId="0" borderId="0" xfId="0" applyFont="1" applyFill="1" applyBorder="1" applyAlignment="1" applyProtection="1">
      <alignment horizontal="justify" vertical="top" wrapText="1"/>
    </xf>
    <xf numFmtId="2" fontId="6" fillId="0" borderId="0" xfId="0" applyNumberFormat="1" applyFont="1" applyFill="1" applyBorder="1" applyAlignment="1" applyProtection="1">
      <alignment horizontal="right" wrapText="1"/>
    </xf>
    <xf numFmtId="0" fontId="17" fillId="0" borderId="0" xfId="0" applyNumberFormat="1" applyFont="1" applyFill="1" applyBorder="1" applyAlignment="1" applyProtection="1">
      <alignment horizontal="right" wrapText="1"/>
    </xf>
    <xf numFmtId="4" fontId="17" fillId="0" borderId="0" xfId="0" applyNumberFormat="1" applyFont="1" applyAlignment="1">
      <alignment horizontal="right"/>
    </xf>
    <xf numFmtId="0" fontId="5" fillId="0" borderId="0" xfId="0" applyFont="1" applyFill="1" applyBorder="1" applyAlignment="1" applyProtection="1">
      <alignment horizontal="center" vertical="top"/>
      <protection locked="0"/>
    </xf>
    <xf numFmtId="0" fontId="13" fillId="0" borderId="13" xfId="1" applyFont="1" applyBorder="1" applyAlignment="1">
      <alignment horizontal="center" vertical="top"/>
    </xf>
    <xf numFmtId="0" fontId="6" fillId="0" borderId="13" xfId="1" applyFont="1" applyBorder="1" applyAlignment="1">
      <alignment horizontal="right" vertical="top" wrapText="1"/>
    </xf>
    <xf numFmtId="9" fontId="6" fillId="0" borderId="13" xfId="0" applyNumberFormat="1" applyFont="1" applyBorder="1" applyAlignment="1">
      <alignment horizontal="right" vertical="top"/>
    </xf>
    <xf numFmtId="4" fontId="6" fillId="0" borderId="13" xfId="0" applyNumberFormat="1" applyFont="1" applyBorder="1" applyAlignment="1">
      <alignment horizontal="right" vertical="top"/>
    </xf>
    <xf numFmtId="4" fontId="6" fillId="3" borderId="0" xfId="0" applyNumberFormat="1" applyFont="1" applyFill="1" applyBorder="1" applyAlignment="1"/>
    <xf numFmtId="0" fontId="0" fillId="0" borderId="0" xfId="0" applyFont="1" applyFill="1" applyBorder="1"/>
    <xf numFmtId="0" fontId="6" fillId="0" borderId="0" xfId="1" applyFont="1" applyBorder="1" applyAlignment="1">
      <alignment vertical="top"/>
    </xf>
    <xf numFmtId="0" fontId="6" fillId="0" borderId="0" xfId="1" applyFont="1" applyBorder="1" applyAlignment="1">
      <alignment horizontal="right" vertical="top"/>
    </xf>
    <xf numFmtId="0" fontId="10" fillId="0" borderId="0" xfId="1" applyFont="1" applyAlignment="1">
      <alignment horizontal="left" vertical="top" wrapText="1"/>
    </xf>
    <xf numFmtId="0" fontId="10" fillId="0" borderId="0" xfId="0" applyFont="1" applyAlignment="1">
      <alignment vertical="top"/>
    </xf>
    <xf numFmtId="0" fontId="10" fillId="0" borderId="0" xfId="0" applyFont="1" applyAlignment="1">
      <alignment horizontal="left" vertical="top"/>
    </xf>
    <xf numFmtId="0" fontId="10" fillId="0" borderId="0" xfId="0" applyFont="1" applyAlignment="1">
      <alignment horizontal="right" vertical="top"/>
    </xf>
    <xf numFmtId="0" fontId="6" fillId="0" borderId="0" xfId="1" applyFont="1" applyBorder="1" applyAlignment="1">
      <alignment horizontal="center" vertical="top"/>
    </xf>
    <xf numFmtId="0" fontId="7" fillId="0" borderId="0" xfId="1" applyFont="1" applyAlignment="1">
      <alignment vertical="top" wrapText="1"/>
    </xf>
    <xf numFmtId="0" fontId="6" fillId="0" borderId="0" xfId="1" applyFont="1" applyAlignment="1">
      <alignment horizontal="center" vertical="top" wrapText="1"/>
    </xf>
    <xf numFmtId="0" fontId="6" fillId="0" borderId="0" xfId="0" applyFont="1" applyAlignment="1">
      <alignment vertical="top"/>
    </xf>
    <xf numFmtId="0" fontId="6" fillId="0" borderId="0" xfId="1" applyFont="1" applyAlignment="1">
      <alignment vertical="top"/>
    </xf>
    <xf numFmtId="0" fontId="6" fillId="0" borderId="0" xfId="1" applyFont="1" applyAlignment="1">
      <alignment horizontal="right" vertical="top"/>
    </xf>
    <xf numFmtId="0" fontId="6" fillId="0" borderId="0" xfId="1" applyFont="1" applyFill="1" applyAlignment="1">
      <alignment horizontal="center" vertical="top"/>
    </xf>
    <xf numFmtId="0" fontId="6" fillId="0" borderId="0" xfId="0" applyFont="1" applyFill="1" applyAlignment="1">
      <alignment vertical="top"/>
    </xf>
    <xf numFmtId="4" fontId="6" fillId="0" borderId="0" xfId="0" applyNumberFormat="1" applyFont="1" applyFill="1" applyBorder="1" applyAlignment="1">
      <alignment horizontal="right" vertical="top"/>
    </xf>
    <xf numFmtId="0" fontId="6" fillId="0" borderId="0" xfId="1" applyFont="1" applyFill="1" applyAlignment="1">
      <alignment vertical="top"/>
    </xf>
    <xf numFmtId="0" fontId="19" fillId="0" borderId="0" xfId="1" applyFont="1" applyFill="1" applyAlignment="1">
      <alignment vertical="top" wrapText="1"/>
    </xf>
    <xf numFmtId="0" fontId="5" fillId="0" borderId="0" xfId="1" applyFont="1" applyFill="1" applyAlignment="1">
      <alignment vertical="top" wrapText="1"/>
    </xf>
    <xf numFmtId="0" fontId="6" fillId="0" borderId="0" xfId="1" applyFont="1" applyFill="1" applyBorder="1" applyAlignment="1">
      <alignment vertical="top" wrapText="1"/>
    </xf>
    <xf numFmtId="0" fontId="6" fillId="0" borderId="0" xfId="1" applyFont="1" applyAlignment="1">
      <alignment vertical="top" wrapText="1"/>
    </xf>
    <xf numFmtId="0" fontId="6" fillId="0" borderId="0" xfId="1" applyFont="1" applyAlignment="1">
      <alignment horizontal="center" vertical="top"/>
    </xf>
    <xf numFmtId="4" fontId="6" fillId="0" borderId="0" xfId="0" applyNumberFormat="1" applyFont="1" applyBorder="1" applyAlignment="1">
      <alignment horizontal="right" vertical="top"/>
    </xf>
    <xf numFmtId="0" fontId="5" fillId="0" borderId="13" xfId="1" applyFont="1" applyBorder="1" applyAlignment="1">
      <alignment horizontal="center" vertical="top"/>
    </xf>
    <xf numFmtId="4" fontId="1" fillId="0" borderId="0" xfId="0" applyNumberFormat="1" applyFont="1" applyAlignment="1"/>
    <xf numFmtId="0" fontId="5" fillId="3" borderId="0" xfId="0" applyFont="1" applyFill="1" applyBorder="1" applyAlignment="1">
      <alignment horizontal="center" vertical="top"/>
    </xf>
    <xf numFmtId="0" fontId="6" fillId="3" borderId="0" xfId="0" applyNumberFormat="1" applyFont="1" applyFill="1" applyBorder="1" applyAlignment="1" applyProtection="1">
      <alignment horizontal="right"/>
    </xf>
    <xf numFmtId="0" fontId="3" fillId="0" borderId="0" xfId="1" applyFont="1" applyFill="1" applyBorder="1" applyAlignment="1">
      <alignment horizontal="left" vertical="top" wrapText="1"/>
    </xf>
    <xf numFmtId="4" fontId="1" fillId="0" borderId="0" xfId="0" applyNumberFormat="1" applyFont="1" applyBorder="1" applyAlignment="1"/>
    <xf numFmtId="0" fontId="20" fillId="0" borderId="0" xfId="1" applyFont="1" applyFill="1" applyAlignment="1">
      <alignment horizontal="right"/>
    </xf>
    <xf numFmtId="0" fontId="7" fillId="0" borderId="0" xfId="1" applyFont="1" applyFill="1" applyBorder="1" applyAlignment="1">
      <alignment horizontal="center"/>
    </xf>
    <xf numFmtId="0" fontId="7" fillId="0" borderId="0" xfId="1" applyFont="1" applyFill="1" applyBorder="1" applyAlignment="1">
      <alignment horizontal="center" vertical="top" wrapText="1"/>
    </xf>
    <xf numFmtId="0" fontId="7" fillId="0" borderId="0" xfId="3" applyFont="1" applyFill="1" applyBorder="1" applyAlignment="1">
      <alignment horizontal="center" wrapText="1"/>
    </xf>
    <xf numFmtId="0" fontId="5" fillId="0" borderId="0" xfId="1" applyFont="1" applyFill="1" applyAlignment="1">
      <alignment horizontal="center" vertical="top" wrapText="1"/>
    </xf>
    <xf numFmtId="4" fontId="6" fillId="0" borderId="0" xfId="1" applyNumberFormat="1" applyFont="1" applyFill="1" applyAlignment="1">
      <alignment horizontal="right" vertical="top"/>
    </xf>
    <xf numFmtId="0" fontId="6" fillId="0" borderId="0" xfId="0" applyFont="1" applyFill="1" applyAlignment="1" applyProtection="1">
      <alignment vertical="top" wrapText="1"/>
    </xf>
    <xf numFmtId="0" fontId="6" fillId="0" borderId="0" xfId="0" applyFont="1" applyFill="1" applyAlignment="1" applyProtection="1">
      <alignment horizontal="center" vertical="top" wrapText="1"/>
    </xf>
    <xf numFmtId="0" fontId="6" fillId="0" borderId="0" xfId="0" applyFont="1" applyFill="1" applyAlignment="1" applyProtection="1">
      <alignment horizontal="right" vertical="top" wrapText="1"/>
    </xf>
    <xf numFmtId="4" fontId="6" fillId="0" borderId="0" xfId="0" applyNumberFormat="1" applyFont="1" applyFill="1" applyBorder="1" applyAlignment="1" applyProtection="1">
      <alignment horizontal="right" vertical="top" wrapText="1"/>
    </xf>
    <xf numFmtId="0" fontId="6" fillId="0" borderId="0" xfId="1" applyFont="1" applyFill="1" applyBorder="1" applyAlignment="1">
      <alignment horizontal="center" vertical="top" wrapText="1"/>
    </xf>
    <xf numFmtId="0" fontId="10" fillId="0" borderId="13" xfId="1" applyFont="1" applyFill="1" applyBorder="1" applyAlignment="1">
      <alignment horizontal="center" vertical="top" wrapText="1"/>
    </xf>
    <xf numFmtId="0" fontId="6" fillId="0" borderId="13" xfId="1" applyFont="1" applyFill="1" applyBorder="1" applyAlignment="1">
      <alignment horizontal="right" vertical="top" wrapText="1"/>
    </xf>
    <xf numFmtId="0" fontId="6" fillId="0" borderId="13" xfId="1" applyFont="1" applyFill="1" applyBorder="1" applyAlignment="1">
      <alignment horizontal="center" vertical="top"/>
    </xf>
    <xf numFmtId="0" fontId="6" fillId="0" borderId="13" xfId="1" applyFont="1" applyFill="1" applyBorder="1" applyAlignment="1">
      <alignment horizontal="right" vertical="top"/>
    </xf>
    <xf numFmtId="4" fontId="6" fillId="0" borderId="13" xfId="1" applyNumberFormat="1" applyFont="1" applyFill="1" applyBorder="1" applyAlignment="1">
      <alignment horizontal="right" vertical="top"/>
    </xf>
    <xf numFmtId="0" fontId="12" fillId="0" borderId="0" xfId="1" applyFont="1" applyFill="1" applyBorder="1" applyAlignment="1">
      <alignment horizontal="center" vertical="top" wrapText="1"/>
    </xf>
    <xf numFmtId="0" fontId="21" fillId="0" borderId="0" xfId="1" applyFont="1" applyFill="1" applyBorder="1" applyAlignment="1">
      <alignment horizontal="right" vertical="top" wrapText="1"/>
    </xf>
    <xf numFmtId="0" fontId="21" fillId="0" borderId="0" xfId="1" applyFont="1" applyFill="1" applyBorder="1" applyAlignment="1">
      <alignment horizontal="center" vertical="top"/>
    </xf>
    <xf numFmtId="0" fontId="21" fillId="0" borderId="0" xfId="1" applyFont="1" applyFill="1" applyBorder="1" applyAlignment="1">
      <alignment horizontal="right" vertical="top"/>
    </xf>
    <xf numFmtId="4" fontId="21" fillId="0" borderId="0" xfId="1" applyNumberFormat="1" applyFont="1" applyFill="1" applyBorder="1" applyAlignment="1">
      <alignment horizontal="right" vertical="top"/>
    </xf>
    <xf numFmtId="0" fontId="5" fillId="0" borderId="0" xfId="0" applyFont="1" applyFill="1" applyBorder="1" applyAlignment="1">
      <alignment horizontal="center" vertical="top"/>
    </xf>
    <xf numFmtId="0" fontId="0" fillId="0" borderId="0" xfId="0" applyFont="1"/>
    <xf numFmtId="1" fontId="6" fillId="0" borderId="0" xfId="0" applyNumberFormat="1" applyFont="1" applyFill="1" applyBorder="1" applyAlignment="1" applyProtection="1">
      <alignment horizontal="left"/>
    </xf>
    <xf numFmtId="0" fontId="1" fillId="0" borderId="9" xfId="1" applyFont="1" applyFill="1" applyBorder="1" applyAlignment="1">
      <alignment horizontal="center" vertical="top" wrapText="1"/>
    </xf>
    <xf numFmtId="0" fontId="15" fillId="0" borderId="10" xfId="1" applyFont="1" applyFill="1" applyBorder="1" applyAlignment="1">
      <alignment horizontal="right" vertical="top" wrapText="1"/>
    </xf>
    <xf numFmtId="0" fontId="1" fillId="0" borderId="10" xfId="1" applyFont="1" applyFill="1" applyBorder="1" applyAlignment="1">
      <alignment horizontal="center" vertical="top"/>
    </xf>
    <xf numFmtId="0" fontId="1" fillId="0" borderId="10" xfId="1" applyFont="1" applyFill="1" applyBorder="1" applyAlignment="1">
      <alignment horizontal="right" vertical="top"/>
    </xf>
    <xf numFmtId="4" fontId="1" fillId="0" borderId="10" xfId="1" applyNumberFormat="1" applyFont="1" applyFill="1" applyBorder="1" applyAlignment="1">
      <alignment horizontal="right" vertical="top"/>
    </xf>
    <xf numFmtId="4" fontId="15" fillId="0" borderId="11" xfId="1" applyNumberFormat="1" applyFont="1" applyFill="1" applyBorder="1" applyAlignment="1">
      <alignment horizontal="right" vertical="top"/>
    </xf>
    <xf numFmtId="0" fontId="15" fillId="0" borderId="0" xfId="0" applyFont="1" applyFill="1" applyBorder="1" applyAlignment="1" applyProtection="1">
      <alignment horizontal="left" vertical="top" wrapText="1"/>
    </xf>
    <xf numFmtId="4" fontId="30" fillId="0" borderId="0" xfId="1" applyNumberFormat="1" applyFont="1" applyAlignment="1"/>
    <xf numFmtId="0" fontId="30" fillId="0" borderId="0" xfId="1" applyFont="1"/>
    <xf numFmtId="4" fontId="30" fillId="0" borderId="0" xfId="1" applyNumberFormat="1" applyFont="1"/>
    <xf numFmtId="0" fontId="31" fillId="0" borderId="0" xfId="1" applyFont="1"/>
    <xf numFmtId="0" fontId="2" fillId="2" borderId="1" xfId="0" applyFont="1" applyFill="1" applyBorder="1" applyAlignment="1">
      <alignment vertical="top"/>
    </xf>
    <xf numFmtId="0" fontId="2" fillId="2" borderId="2" xfId="0" applyFont="1" applyFill="1" applyBorder="1" applyAlignment="1" applyProtection="1">
      <alignment horizontal="left"/>
    </xf>
    <xf numFmtId="0" fontId="2" fillId="2" borderId="2" xfId="0" applyNumberFormat="1" applyFont="1" applyFill="1" applyBorder="1" applyAlignment="1" applyProtection="1">
      <alignment horizontal="right"/>
    </xf>
    <xf numFmtId="0" fontId="2" fillId="2" borderId="4" xfId="0" applyFont="1" applyFill="1" applyBorder="1" applyAlignment="1">
      <alignment vertical="top"/>
    </xf>
    <xf numFmtId="0" fontId="2" fillId="2" borderId="0" xfId="0" applyFont="1" applyFill="1" applyBorder="1" applyAlignment="1" applyProtection="1">
      <alignment horizontal="left"/>
    </xf>
    <xf numFmtId="0" fontId="2" fillId="2" borderId="0" xfId="0" applyNumberFormat="1" applyFont="1" applyFill="1" applyBorder="1" applyAlignment="1" applyProtection="1">
      <alignment horizontal="right"/>
    </xf>
    <xf numFmtId="0" fontId="2" fillId="2" borderId="6" xfId="0" applyFont="1" applyFill="1" applyBorder="1" applyAlignment="1">
      <alignment vertical="top"/>
    </xf>
    <xf numFmtId="0" fontId="2" fillId="2" borderId="7" xfId="0" applyFont="1" applyFill="1" applyBorder="1" applyAlignment="1" applyProtection="1">
      <alignment horizontal="left"/>
    </xf>
    <xf numFmtId="0" fontId="2" fillId="2" borderId="7" xfId="0" applyNumberFormat="1" applyFont="1" applyFill="1" applyBorder="1" applyAlignment="1" applyProtection="1">
      <alignment horizontal="right"/>
    </xf>
    <xf numFmtId="0" fontId="3" fillId="0" borderId="0" xfId="1" applyFont="1" applyBorder="1" applyAlignment="1">
      <alignment vertical="top" wrapText="1"/>
    </xf>
    <xf numFmtId="0" fontId="32" fillId="3" borderId="16" xfId="1" applyFont="1" applyFill="1" applyBorder="1" applyAlignment="1">
      <alignment horizontal="center" vertical="top" wrapText="1"/>
    </xf>
    <xf numFmtId="0" fontId="12" fillId="3" borderId="18" xfId="1" applyFont="1" applyFill="1" applyBorder="1" applyAlignment="1"/>
    <xf numFmtId="0" fontId="2" fillId="0" borderId="0" xfId="1" applyFont="1" applyAlignment="1">
      <alignment vertical="top" wrapText="1"/>
    </xf>
    <xf numFmtId="0" fontId="3" fillId="0" borderId="0" xfId="1" applyFont="1" applyAlignment="1">
      <alignment vertical="top" wrapText="1"/>
    </xf>
    <xf numFmtId="0" fontId="2" fillId="0" borderId="0" xfId="0" applyFont="1"/>
    <xf numFmtId="0" fontId="33" fillId="0" borderId="0" xfId="1" applyFont="1" applyFill="1" applyBorder="1" applyAlignment="1">
      <alignment horizontal="center" vertical="top" wrapText="1"/>
    </xf>
    <xf numFmtId="0" fontId="34" fillId="0" borderId="0" xfId="1" applyFont="1" applyFill="1" applyBorder="1" applyAlignment="1">
      <alignment vertical="top" wrapText="1"/>
    </xf>
    <xf numFmtId="0" fontId="34" fillId="0" borderId="0" xfId="1" applyFont="1" applyFill="1" applyBorder="1" applyAlignment="1"/>
    <xf numFmtId="4" fontId="35" fillId="0" borderId="0" xfId="1" applyNumberFormat="1" applyFont="1" applyFill="1" applyAlignment="1">
      <alignment vertical="top"/>
    </xf>
    <xf numFmtId="0" fontId="31" fillId="0" borderId="0" xfId="1" applyFont="1" applyFill="1"/>
    <xf numFmtId="0" fontId="33" fillId="0" borderId="0" xfId="1" applyFont="1" applyFill="1" applyBorder="1" applyAlignment="1">
      <alignment vertical="top" wrapText="1"/>
    </xf>
    <xf numFmtId="4" fontId="34" fillId="0" borderId="0" xfId="1" applyNumberFormat="1" applyFont="1" applyFill="1" applyAlignment="1">
      <alignment vertical="top"/>
    </xf>
    <xf numFmtId="4" fontId="34" fillId="0" borderId="0" xfId="1" applyNumberFormat="1" applyFont="1" applyFill="1" applyBorder="1" applyAlignment="1">
      <alignment vertical="top"/>
    </xf>
    <xf numFmtId="4" fontId="35" fillId="0" borderId="0" xfId="1" applyNumberFormat="1" applyFont="1" applyFill="1" applyBorder="1" applyAlignment="1">
      <alignment vertical="top"/>
    </xf>
    <xf numFmtId="0" fontId="31" fillId="0" borderId="0" xfId="1" applyFont="1" applyFill="1" applyBorder="1"/>
    <xf numFmtId="0" fontId="34" fillId="0" borderId="0" xfId="1" applyFont="1" applyBorder="1" applyAlignment="1"/>
    <xf numFmtId="4" fontId="34" fillId="0" borderId="0" xfId="1" applyNumberFormat="1" applyFont="1" applyBorder="1" applyAlignment="1">
      <alignment vertical="top"/>
    </xf>
    <xf numFmtId="4" fontId="35" fillId="0" borderId="0" xfId="1" applyNumberFormat="1" applyFont="1" applyBorder="1" applyAlignment="1">
      <alignment vertical="top"/>
    </xf>
    <xf numFmtId="0" fontId="31" fillId="0" borderId="0" xfId="1" applyFont="1" applyBorder="1"/>
    <xf numFmtId="0" fontId="33" fillId="0" borderId="0" xfId="1" applyFont="1" applyBorder="1" applyAlignment="1">
      <alignment vertical="top" wrapText="1"/>
    </xf>
    <xf numFmtId="0" fontId="34" fillId="0" borderId="0" xfId="1" applyFont="1" applyBorder="1" applyAlignment="1">
      <alignment vertical="top" wrapText="1"/>
    </xf>
    <xf numFmtId="0" fontId="33" fillId="0" borderId="9" xfId="1" applyFont="1" applyBorder="1" applyAlignment="1">
      <alignment vertical="top" wrapText="1"/>
    </xf>
    <xf numFmtId="0" fontId="34" fillId="0" borderId="10" xfId="1" applyFont="1" applyBorder="1" applyAlignment="1">
      <alignment horizontal="right" vertical="top" wrapText="1"/>
    </xf>
    <xf numFmtId="0" fontId="34" fillId="0" borderId="10" xfId="1" applyFont="1" applyBorder="1" applyAlignment="1"/>
    <xf numFmtId="4" fontId="34" fillId="0" borderId="11" xfId="1" applyNumberFormat="1" applyFont="1" applyBorder="1" applyAlignment="1">
      <alignment horizontal="right"/>
    </xf>
    <xf numFmtId="4" fontId="35" fillId="0" borderId="0" xfId="1" applyNumberFormat="1" applyFont="1" applyAlignment="1">
      <alignment horizontal="right"/>
    </xf>
    <xf numFmtId="0" fontId="33" fillId="0" borderId="0" xfId="1" applyFont="1" applyAlignment="1">
      <alignment vertical="top" wrapText="1"/>
    </xf>
    <xf numFmtId="0" fontId="34" fillId="0" borderId="0" xfId="1" applyFont="1" applyAlignment="1">
      <alignment vertical="top" wrapText="1"/>
    </xf>
    <xf numFmtId="0" fontId="34" fillId="0" borderId="0" xfId="1" applyFont="1" applyAlignment="1"/>
    <xf numFmtId="0" fontId="34" fillId="0" borderId="0" xfId="1" applyFont="1" applyAlignment="1">
      <alignment horizontal="right"/>
    </xf>
    <xf numFmtId="0" fontId="33" fillId="0" borderId="10" xfId="1" applyFont="1" applyBorder="1" applyAlignment="1">
      <alignment horizontal="left" vertical="top" wrapText="1"/>
    </xf>
    <xf numFmtId="4" fontId="33" fillId="0" borderId="11" xfId="1" applyNumberFormat="1" applyFont="1" applyBorder="1" applyAlignment="1">
      <alignment horizontal="right"/>
    </xf>
    <xf numFmtId="4" fontId="35" fillId="0" borderId="0" xfId="1" applyNumberFormat="1" applyFont="1" applyAlignment="1"/>
    <xf numFmtId="0" fontId="35" fillId="0" borderId="0" xfId="1" applyFont="1"/>
    <xf numFmtId="4" fontId="35" fillId="0" borderId="0" xfId="1" applyNumberFormat="1" applyFont="1"/>
    <xf numFmtId="0" fontId="33" fillId="0" borderId="0" xfId="0" applyFont="1" applyAlignment="1">
      <alignment wrapText="1"/>
    </xf>
    <xf numFmtId="0" fontId="36" fillId="0" borderId="0" xfId="1" applyFont="1" applyAlignment="1">
      <alignment vertical="top" wrapText="1"/>
    </xf>
    <xf numFmtId="0" fontId="35" fillId="0" borderId="0" xfId="1" applyFont="1" applyAlignment="1">
      <alignment vertical="top" wrapText="1"/>
    </xf>
    <xf numFmtId="0" fontId="35" fillId="0" borderId="0" xfId="1" applyFont="1" applyAlignment="1"/>
    <xf numFmtId="0" fontId="35" fillId="0" borderId="0" xfId="1" applyFont="1" applyAlignment="1">
      <alignment horizontal="right"/>
    </xf>
    <xf numFmtId="4" fontId="35" fillId="0" borderId="0" xfId="1" applyNumberFormat="1" applyFont="1" applyAlignment="1">
      <alignment horizontal="right" wrapText="1"/>
    </xf>
    <xf numFmtId="0" fontId="36" fillId="0" borderId="0" xfId="1" applyFont="1" applyBorder="1" applyAlignment="1">
      <alignment vertical="top" wrapText="1"/>
    </xf>
    <xf numFmtId="0" fontId="35" fillId="0" borderId="0" xfId="1" applyFont="1" applyBorder="1" applyAlignment="1">
      <alignment vertical="top" wrapText="1"/>
    </xf>
    <xf numFmtId="0" fontId="35" fillId="0" borderId="0" xfId="1" applyFont="1" applyBorder="1" applyAlignment="1"/>
    <xf numFmtId="0" fontId="35" fillId="0" borderId="0" xfId="1" applyFont="1" applyBorder="1" applyAlignment="1">
      <alignment horizontal="right"/>
    </xf>
    <xf numFmtId="4" fontId="35" fillId="0" borderId="0" xfId="1" applyNumberFormat="1" applyFont="1" applyBorder="1" applyAlignment="1"/>
    <xf numFmtId="0" fontId="35" fillId="0" borderId="0" xfId="1" applyFont="1" applyBorder="1"/>
    <xf numFmtId="0" fontId="31" fillId="0" borderId="0" xfId="0" applyFont="1" applyAlignment="1">
      <alignment wrapText="1"/>
    </xf>
    <xf numFmtId="0" fontId="35" fillId="0" borderId="0" xfId="1" applyFont="1" applyBorder="1" applyAlignment="1">
      <alignment vertical="top" wrapText="1"/>
    </xf>
    <xf numFmtId="0" fontId="12" fillId="0" borderId="0" xfId="1" applyFont="1"/>
    <xf numFmtId="0" fontId="1" fillId="0" borderId="0" xfId="1" applyFont="1"/>
    <xf numFmtId="0" fontId="12" fillId="0" borderId="0" xfId="1" applyFont="1" applyAlignment="1">
      <alignment vertical="top" wrapText="1"/>
    </xf>
    <xf numFmtId="0" fontId="21" fillId="0" borderId="0" xfId="1" applyFont="1" applyAlignment="1">
      <alignment vertical="top" wrapText="1"/>
    </xf>
    <xf numFmtId="0" fontId="12" fillId="0" borderId="0" xfId="1" applyFont="1" applyAlignment="1"/>
    <xf numFmtId="0" fontId="12" fillId="0" borderId="0" xfId="1" applyFont="1" applyAlignment="1">
      <alignment horizontal="right"/>
    </xf>
    <xf numFmtId="4" fontId="12" fillId="0" borderId="0" xfId="1" applyNumberFormat="1" applyFont="1" applyAlignment="1"/>
    <xf numFmtId="4" fontId="12" fillId="0" borderId="0" xfId="1" applyNumberFormat="1" applyFont="1"/>
    <xf numFmtId="4" fontId="34" fillId="0" borderId="0" xfId="1" applyNumberFormat="1" applyFont="1" applyFill="1" applyBorder="1" applyAlignment="1">
      <alignment horizontal="right" vertical="top"/>
    </xf>
    <xf numFmtId="0" fontId="6" fillId="0" borderId="0" xfId="0" applyFont="1" applyFill="1" applyBorder="1"/>
    <xf numFmtId="0" fontId="6" fillId="0" borderId="0" xfId="1"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right" vertical="top"/>
    </xf>
    <xf numFmtId="0" fontId="6" fillId="0" borderId="0" xfId="0" applyFont="1" applyAlignment="1">
      <alignment wrapText="1"/>
    </xf>
    <xf numFmtId="0" fontId="6" fillId="0" borderId="0" xfId="1" applyFont="1" applyFill="1" applyAlignment="1">
      <alignment horizontal="right"/>
    </xf>
    <xf numFmtId="0" fontId="6" fillId="0" borderId="13" xfId="1" applyFont="1" applyFill="1" applyBorder="1" applyAlignment="1">
      <alignment horizontal="center" vertical="top" wrapText="1"/>
    </xf>
    <xf numFmtId="0" fontId="8" fillId="0" borderId="0" xfId="0" applyFont="1"/>
    <xf numFmtId="4" fontId="6" fillId="0" borderId="0" xfId="0" applyNumberFormat="1" applyFont="1"/>
    <xf numFmtId="0" fontId="14" fillId="0" borderId="13" xfId="0" applyNumberFormat="1" applyFont="1" applyFill="1" applyBorder="1" applyAlignment="1" applyProtection="1">
      <alignment horizontal="right"/>
    </xf>
    <xf numFmtId="4" fontId="6" fillId="0" borderId="13" xfId="0" applyNumberFormat="1" applyFont="1" applyBorder="1" applyAlignment="1"/>
    <xf numFmtId="4" fontId="1" fillId="0" borderId="0" xfId="0" applyNumberFormat="1" applyFont="1" applyFill="1" applyBorder="1"/>
    <xf numFmtId="4" fontId="0" fillId="0" borderId="0" xfId="0" applyNumberFormat="1" applyFont="1" applyAlignment="1">
      <alignment horizontal="right"/>
    </xf>
    <xf numFmtId="4" fontId="6" fillId="0" borderId="0" xfId="0" applyNumberFormat="1" applyFont="1" applyAlignment="1" applyProtection="1">
      <alignment horizontal="right"/>
      <protection locked="0"/>
    </xf>
    <xf numFmtId="4" fontId="6" fillId="0" borderId="0" xfId="0" applyNumberFormat="1" applyFont="1" applyFill="1" applyBorder="1" applyAlignment="1" applyProtection="1">
      <alignment horizontal="right" vertical="top"/>
      <protection locked="0"/>
    </xf>
    <xf numFmtId="4" fontId="6" fillId="0" borderId="0" xfId="1" applyNumberFormat="1" applyFont="1" applyFill="1" applyBorder="1" applyAlignment="1" applyProtection="1">
      <alignment horizontal="right" vertical="top"/>
      <protection locked="0"/>
    </xf>
    <xf numFmtId="4" fontId="6" fillId="0" borderId="0" xfId="0" applyNumberFormat="1" applyFont="1" applyProtection="1">
      <protection locked="0"/>
    </xf>
    <xf numFmtId="4" fontId="12" fillId="0" borderId="0" xfId="1" applyNumberFormat="1" applyFont="1" applyFill="1" applyBorder="1" applyAlignment="1" applyProtection="1">
      <alignment horizontal="right" vertical="top"/>
      <protection locked="0"/>
    </xf>
    <xf numFmtId="0" fontId="30" fillId="0" borderId="0" xfId="1" applyFont="1" applyBorder="1" applyAlignment="1">
      <alignment vertical="top" wrapText="1"/>
    </xf>
    <xf numFmtId="0" fontId="3" fillId="3" borderId="17" xfId="1" applyFont="1" applyFill="1" applyBorder="1" applyAlignment="1">
      <alignment horizontal="left" vertical="top" wrapText="1"/>
    </xf>
    <xf numFmtId="0" fontId="35" fillId="0" borderId="0" xfId="1" applyFont="1" applyBorder="1" applyAlignment="1">
      <alignment vertical="top" wrapText="1"/>
    </xf>
    <xf numFmtId="0" fontId="2" fillId="2" borderId="7" xfId="0" applyFont="1" applyFill="1" applyBorder="1" applyAlignment="1" applyProtection="1">
      <alignment horizontal="left" vertical="top" wrapText="1"/>
    </xf>
    <xf numFmtId="0" fontId="6" fillId="0" borderId="0" xfId="0" applyNumberFormat="1" applyFont="1" applyBorder="1" applyAlignment="1">
      <alignment horizontal="left" vertical="top" wrapText="1"/>
    </xf>
    <xf numFmtId="0" fontId="6" fillId="0" borderId="0" xfId="2">
      <alignment horizontal="left" vertical="top" wrapText="1" shrinkToFit="1"/>
    </xf>
    <xf numFmtId="0" fontId="6" fillId="0" borderId="0" xfId="2" applyFont="1">
      <alignment horizontal="left" vertical="top" wrapText="1" shrinkToFit="1"/>
    </xf>
    <xf numFmtId="0" fontId="5" fillId="0" borderId="0" xfId="1" applyFont="1" applyBorder="1" applyAlignment="1">
      <alignment horizontal="left" vertical="top" wrapText="1"/>
    </xf>
    <xf numFmtId="0" fontId="5" fillId="3" borderId="0" xfId="1" applyFont="1" applyFill="1" applyBorder="1" applyAlignment="1">
      <alignment horizontal="left" vertical="top" wrapText="1"/>
    </xf>
    <xf numFmtId="0" fontId="6" fillId="0" borderId="0" xfId="0" applyFont="1" applyBorder="1" applyAlignment="1">
      <alignment vertical="top" wrapText="1"/>
    </xf>
    <xf numFmtId="0" fontId="5" fillId="0" borderId="10" xfId="1" applyFont="1" applyFill="1" applyBorder="1" applyAlignment="1">
      <alignment horizontal="left" vertical="top" wrapText="1"/>
    </xf>
    <xf numFmtId="0" fontId="18" fillId="0" borderId="0" xfId="0" applyFont="1" applyBorder="1" applyAlignment="1">
      <alignment vertical="top" wrapText="1"/>
    </xf>
    <xf numFmtId="0" fontId="6" fillId="3" borderId="2" xfId="1" applyFont="1" applyFill="1" applyBorder="1" applyAlignment="1">
      <alignment horizontal="left" vertical="top" wrapText="1"/>
    </xf>
    <xf numFmtId="0" fontId="5" fillId="3" borderId="7" xfId="1" applyFont="1" applyFill="1" applyBorder="1" applyAlignment="1">
      <alignment horizontal="left" vertical="top" wrapText="1"/>
    </xf>
    <xf numFmtId="0" fontId="6" fillId="0" borderId="0" xfId="0" applyFont="1" applyAlignment="1">
      <alignment horizontal="left" wrapText="1"/>
    </xf>
    <xf numFmtId="0" fontId="6" fillId="0" borderId="0" xfId="1" applyFont="1" applyBorder="1" applyAlignment="1">
      <alignment horizontal="left" vertical="top" wrapText="1"/>
    </xf>
    <xf numFmtId="0" fontId="5" fillId="2" borderId="0" xfId="2" applyFont="1" applyFill="1" applyBorder="1" applyAlignment="1" applyProtection="1">
      <alignment horizontal="left" vertical="top" wrapText="1" shrinkToFit="1"/>
    </xf>
    <xf numFmtId="0" fontId="5" fillId="2" borderId="5" xfId="2" applyFont="1" applyFill="1" applyBorder="1" applyAlignment="1" applyProtection="1">
      <alignment horizontal="left" vertical="top" wrapText="1" shrinkToFit="1"/>
    </xf>
    <xf numFmtId="0" fontId="5" fillId="3" borderId="2" xfId="1" applyFont="1" applyFill="1" applyBorder="1" applyAlignment="1">
      <alignment horizontal="left" vertical="top" wrapText="1"/>
    </xf>
    <xf numFmtId="0" fontId="0" fillId="0" borderId="13" xfId="0" applyFont="1" applyFill="1" applyBorder="1" applyAlignment="1" applyProtection="1">
      <alignment horizontal="justify" vertical="top" wrapText="1"/>
    </xf>
    <xf numFmtId="0" fontId="5" fillId="3" borderId="7" xfId="2" applyFont="1" applyFill="1" applyBorder="1" applyAlignment="1">
      <alignment horizontal="left" vertical="top" wrapText="1" shrinkToFit="1"/>
    </xf>
    <xf numFmtId="0" fontId="5" fillId="3" borderId="8" xfId="2" applyFont="1" applyFill="1" applyBorder="1" applyAlignment="1">
      <alignment horizontal="left" vertical="top" wrapText="1" shrinkToFit="1"/>
    </xf>
  </cellXfs>
  <cellStyles count="227">
    <cellStyle name="_KRM in REG" xfId="6"/>
    <cellStyle name="_pristop (1)" xfId="7"/>
    <cellStyle name="_REGULACIJA SVETIL" xfId="8"/>
    <cellStyle name="_SVETILA " xfId="9"/>
    <cellStyle name="Accent1 - 20%" xfId="10"/>
    <cellStyle name="Accent1 - 40%" xfId="11"/>
    <cellStyle name="Accent1 - 60%" xfId="12"/>
    <cellStyle name="Accent2 - 20%" xfId="13"/>
    <cellStyle name="Accent2 - 40%" xfId="14"/>
    <cellStyle name="Accent2 - 60%" xfId="15"/>
    <cellStyle name="Accent3 - 20%" xfId="16"/>
    <cellStyle name="Accent3 - 40%" xfId="17"/>
    <cellStyle name="Accent3 - 60%" xfId="18"/>
    <cellStyle name="Accent4 - 20%" xfId="19"/>
    <cellStyle name="Accent4 - 40%" xfId="20"/>
    <cellStyle name="Accent4 - 60%" xfId="21"/>
    <cellStyle name="Accent5 - 20%" xfId="22"/>
    <cellStyle name="Accent5 - 40%" xfId="23"/>
    <cellStyle name="Accent5 - 60%" xfId="24"/>
    <cellStyle name="Accent6 - 20%" xfId="25"/>
    <cellStyle name="Accent6 - 40%" xfId="26"/>
    <cellStyle name="Accent6 - 60%" xfId="27"/>
    <cellStyle name="Comma 10" xfId="28"/>
    <cellStyle name="Comma 11" xfId="29"/>
    <cellStyle name="Comma 12" xfId="30"/>
    <cellStyle name="Comma 13" xfId="31"/>
    <cellStyle name="Comma 14" xfId="32"/>
    <cellStyle name="Comma 15" xfId="33"/>
    <cellStyle name="Comma 2" xfId="182"/>
    <cellStyle name="Comma 3" xfId="34"/>
    <cellStyle name="Comma 4" xfId="35"/>
    <cellStyle name="Comma 5" xfId="36"/>
    <cellStyle name="Comma 6" xfId="37"/>
    <cellStyle name="Comma 7" xfId="38"/>
    <cellStyle name="Comma 8" xfId="39"/>
    <cellStyle name="Comma 9" xfId="40"/>
    <cellStyle name="Element-delo" xfId="41"/>
    <cellStyle name="Emphasis 1" xfId="42"/>
    <cellStyle name="Emphasis 2" xfId="43"/>
    <cellStyle name="Emphasis 3" xfId="44"/>
    <cellStyle name="Euro" xfId="45"/>
    <cellStyle name="Euro 2" xfId="46"/>
    <cellStyle name="Euro 2 2" xfId="47"/>
    <cellStyle name="Euro 3" xfId="48"/>
    <cellStyle name="Euro 3 2" xfId="49"/>
    <cellStyle name="Euro 4" xfId="50"/>
    <cellStyle name="Euro 4 2" xfId="51"/>
    <cellStyle name="Euro 5" xfId="52"/>
    <cellStyle name="Euro 5 2" xfId="53"/>
    <cellStyle name="Euro 6" xfId="54"/>
    <cellStyle name="Euro 6 2" xfId="55"/>
    <cellStyle name="Euro 7" xfId="56"/>
    <cellStyle name="Euro 7 2" xfId="57"/>
    <cellStyle name="Euro 8" xfId="58"/>
    <cellStyle name="Euro 9" xfId="59"/>
    <cellStyle name="Hiperpovezava" xfId="160" builtinId="8" hidden="1"/>
    <cellStyle name="Hiperpovezava" xfId="162" builtinId="8" hidden="1"/>
    <cellStyle name="Hiperpovezava" xfId="164" builtinId="8" hidden="1"/>
    <cellStyle name="Hiperpovezava" xfId="166" builtinId="8" hidden="1"/>
    <cellStyle name="Hiperpovezava" xfId="168" builtinId="8" hidden="1"/>
    <cellStyle name="Hiperpovezava" xfId="170" builtinId="8" hidden="1"/>
    <cellStyle name="Hiperpovezava" xfId="172" builtinId="8" hidden="1"/>
    <cellStyle name="Hiperpovezava" xfId="174" builtinId="8" hidden="1"/>
    <cellStyle name="Hiperpovezava" xfId="176" builtinId="8" hidden="1"/>
    <cellStyle name="Hiperpovezava" xfId="178" builtinId="8" hidden="1"/>
    <cellStyle name="Hiperpovezava" xfId="180" builtinId="8" hidden="1"/>
    <cellStyle name="Hiperpovezava" xfId="183" builtinId="8" hidden="1"/>
    <cellStyle name="Hiperpovezava" xfId="185" builtinId="8" hidden="1"/>
    <cellStyle name="Hiperpovezava" xfId="187" builtinId="8" hidden="1"/>
    <cellStyle name="Hiperpovezava" xfId="189" builtinId="8" hidden="1"/>
    <cellStyle name="Hiperpovezava" xfId="191" builtinId="8" hidden="1"/>
    <cellStyle name="Hiperpovezava" xfId="193" builtinId="8" hidden="1"/>
    <cellStyle name="Hiperpovezava" xfId="195" builtinId="8" hidden="1"/>
    <cellStyle name="Hiperpovezava" xfId="197" builtinId="8" hidden="1"/>
    <cellStyle name="Hiperpovezava" xfId="199" builtinId="8" hidden="1"/>
    <cellStyle name="Hiperpovezava" xfId="201" builtinId="8" hidden="1"/>
    <cellStyle name="Hiperpovezava" xfId="203" builtinId="8" hidden="1"/>
    <cellStyle name="Hiperpovezava" xfId="205" builtinId="8" hidden="1"/>
    <cellStyle name="Hiperpovezava" xfId="207" builtinId="8" hidden="1"/>
    <cellStyle name="Hiperpovezava" xfId="209" builtinId="8" hidden="1"/>
    <cellStyle name="Hiperpovezava" xfId="211" builtinId="8" hidden="1"/>
    <cellStyle name="Hiperpovezava" xfId="213" builtinId="8" hidden="1"/>
    <cellStyle name="Hiperpovezava" xfId="215" builtinId="8" hidden="1"/>
    <cellStyle name="Hiperpovezava" xfId="217" builtinId="8" hidden="1"/>
    <cellStyle name="Hiperpovezava" xfId="219" builtinId="8" hidden="1"/>
    <cellStyle name="Hiperpovezava" xfId="221" builtinId="8" hidden="1"/>
    <cellStyle name="Hiperpovezava" xfId="223" builtinId="8" hidden="1"/>
    <cellStyle name="Hiperpovezava" xfId="225" builtinId="8" hidden="1"/>
    <cellStyle name="Naslov 5" xfId="60"/>
    <cellStyle name="Navadno" xfId="0" builtinId="0"/>
    <cellStyle name="Navadno 14" xfId="61"/>
    <cellStyle name="Navadno 14 2" xfId="62"/>
    <cellStyle name="Navadno 14 3" xfId="63"/>
    <cellStyle name="Navadno 14 4" xfId="64"/>
    <cellStyle name="Navadno 14 5" xfId="65"/>
    <cellStyle name="Navadno 15" xfId="66"/>
    <cellStyle name="Navadno 15 2" xfId="67"/>
    <cellStyle name="Navadno 15 3" xfId="68"/>
    <cellStyle name="Navadno 15 4" xfId="69"/>
    <cellStyle name="Navadno 15 5" xfId="70"/>
    <cellStyle name="Navadno 2" xfId="71"/>
    <cellStyle name="Navadno 2 2" xfId="72"/>
    <cellStyle name="Navadno 2 2 2" xfId="73"/>
    <cellStyle name="Navadno 2 2_120906_Popis_AOJP" xfId="74"/>
    <cellStyle name="Navadno 2 3" xfId="75"/>
    <cellStyle name="Navadno 2 3 2" xfId="76"/>
    <cellStyle name="Navadno 2 3_120906_Popis_AOJP" xfId="77"/>
    <cellStyle name="Navadno 2 4" xfId="78"/>
    <cellStyle name="Navadno 2 4 2" xfId="79"/>
    <cellStyle name="Navadno 2 4_120906_Popis_AOJP" xfId="80"/>
    <cellStyle name="Navadno 2 5" xfId="81"/>
    <cellStyle name="Navadno 2 5 2" xfId="82"/>
    <cellStyle name="Navadno 2 5_120906_Popis_AOJP" xfId="83"/>
    <cellStyle name="Navadno 2 6" xfId="84"/>
    <cellStyle name="Navadno 2 6 2" xfId="85"/>
    <cellStyle name="Navadno 2 6_120906_Popis_AOJP" xfId="86"/>
    <cellStyle name="Navadno 2 7" xfId="87"/>
    <cellStyle name="Navadno 2 7 2" xfId="88"/>
    <cellStyle name="Navadno 2 8" xfId="89"/>
    <cellStyle name="Navadno 2 9" xfId="90"/>
    <cellStyle name="Navadno 2_120906_Popis_AOJP" xfId="91"/>
    <cellStyle name="Navadno 28" xfId="92"/>
    <cellStyle name="Navadno 28 2" xfId="93"/>
    <cellStyle name="Navadno 28 3" xfId="94"/>
    <cellStyle name="Navadno 28 4" xfId="95"/>
    <cellStyle name="Navadno 28 5" xfId="96"/>
    <cellStyle name="Navadno 3" xfId="97"/>
    <cellStyle name="Navadno 3 2" xfId="98"/>
    <cellStyle name="Navadno 3_WIN-06-005-03 POPIS EDA center- Požarni sistem  PZI" xfId="5"/>
    <cellStyle name="Navadno 4" xfId="4"/>
    <cellStyle name="Navadno 42" xfId="99"/>
    <cellStyle name="Navadno 64" xfId="100"/>
    <cellStyle name="Navadno 65" xfId="101"/>
    <cellStyle name="Navadno_PRAZ" xfId="1"/>
    <cellStyle name="Navadno_STRELOVOD" xfId="3"/>
    <cellStyle name="Normal 10 10" xfId="102"/>
    <cellStyle name="Normal 10 11" xfId="103"/>
    <cellStyle name="Normal 10 12" xfId="104"/>
    <cellStyle name="Normal 10 13" xfId="105"/>
    <cellStyle name="Normal 10 2" xfId="106"/>
    <cellStyle name="Normal 10 3" xfId="107"/>
    <cellStyle name="Normal 10 4" xfId="108"/>
    <cellStyle name="Normal 10 5" xfId="109"/>
    <cellStyle name="Normal 10 6" xfId="110"/>
    <cellStyle name="Normal 10 7" xfId="111"/>
    <cellStyle name="Normal 10 8" xfId="112"/>
    <cellStyle name="Normal 10 9" xfId="113"/>
    <cellStyle name="Normal 11" xfId="114"/>
    <cellStyle name="Normal 12" xfId="115"/>
    <cellStyle name="Normal 13" xfId="116"/>
    <cellStyle name="Normal 14" xfId="117"/>
    <cellStyle name="Normal 15" xfId="118"/>
    <cellStyle name="Normal 16" xfId="119"/>
    <cellStyle name="Normal 2" xfId="120"/>
    <cellStyle name="Normal 2 2" xfId="121"/>
    <cellStyle name="Normal 2 3" xfId="122"/>
    <cellStyle name="Normal 2 4" xfId="123"/>
    <cellStyle name="Normal 2 5" xfId="124"/>
    <cellStyle name="Normal 2 6" xfId="125"/>
    <cellStyle name="Normal 2 7" xfId="126"/>
    <cellStyle name="Normal 2 8" xfId="127"/>
    <cellStyle name="Normal 3 2" xfId="128"/>
    <cellStyle name="Normal 35" xfId="129"/>
    <cellStyle name="Normal 35 2" xfId="130"/>
    <cellStyle name="Normal 35 3" xfId="131"/>
    <cellStyle name="Normal 35 4" xfId="132"/>
    <cellStyle name="Normal 35 5" xfId="133"/>
    <cellStyle name="Normal 4" xfId="134"/>
    <cellStyle name="Normal 4 2" xfId="135"/>
    <cellStyle name="Normal 48" xfId="136"/>
    <cellStyle name="Normal 48 2" xfId="137"/>
    <cellStyle name="Normal 48 3" xfId="138"/>
    <cellStyle name="Normal 48 4" xfId="139"/>
    <cellStyle name="Normal 48 5" xfId="140"/>
    <cellStyle name="Normal 5" xfId="141"/>
    <cellStyle name="Normal 5 2" xfId="142"/>
    <cellStyle name="Normal 54" xfId="143"/>
    <cellStyle name="Normal 6" xfId="144"/>
    <cellStyle name="Normal 6 2" xfId="145"/>
    <cellStyle name="Normal 7" xfId="146"/>
    <cellStyle name="Normal 7 2" xfId="147"/>
    <cellStyle name="Normal 8" xfId="148"/>
    <cellStyle name="Normal 8 2" xfId="149"/>
    <cellStyle name="Normal 9" xfId="150"/>
    <cellStyle name="Normal 9 2" xfId="151"/>
    <cellStyle name="Normale_CCTV Price List Jan-Jun 2005" xfId="152"/>
    <cellStyle name="Obiskana hiperpovezava" xfId="161" builtinId="9" hidden="1"/>
    <cellStyle name="Obiskana hiperpovezava" xfId="163" builtinId="9" hidden="1"/>
    <cellStyle name="Obiskana hiperpovezava" xfId="165" builtinId="9" hidden="1"/>
    <cellStyle name="Obiskana hiperpovezava" xfId="167" builtinId="9" hidden="1"/>
    <cellStyle name="Obiskana hiperpovezava" xfId="169" builtinId="9" hidden="1"/>
    <cellStyle name="Obiskana hiperpovezava" xfId="171" builtinId="9" hidden="1"/>
    <cellStyle name="Obiskana hiperpovezava" xfId="173" builtinId="9" hidden="1"/>
    <cellStyle name="Obiskana hiperpovezava" xfId="175" builtinId="9" hidden="1"/>
    <cellStyle name="Obiskana hiperpovezava" xfId="177" builtinId="9" hidden="1"/>
    <cellStyle name="Obiskana hiperpovezava" xfId="179" builtinId="9" hidden="1"/>
    <cellStyle name="Obiskana hiperpovezava" xfId="181" builtinId="9" hidden="1"/>
    <cellStyle name="Obiskana hiperpovezava" xfId="184" builtinId="9" hidden="1"/>
    <cellStyle name="Obiskana hiperpovezava" xfId="186" builtinId="9" hidden="1"/>
    <cellStyle name="Obiskana hiperpovezava" xfId="188" builtinId="9" hidden="1"/>
    <cellStyle name="Obiskana hiperpovezava" xfId="190" builtinId="9" hidden="1"/>
    <cellStyle name="Obiskana hiperpovezava" xfId="192" builtinId="9" hidden="1"/>
    <cellStyle name="Obiskana hiperpovezava" xfId="194" builtinId="9" hidden="1"/>
    <cellStyle name="Obiskana hiperpovezava" xfId="196" builtinId="9" hidden="1"/>
    <cellStyle name="Obiskana hiperpovezava" xfId="198" builtinId="9" hidden="1"/>
    <cellStyle name="Obiskana hiperpovezava" xfId="200" builtinId="9" hidden="1"/>
    <cellStyle name="Obiskana hiperpovezava" xfId="202" builtinId="9" hidden="1"/>
    <cellStyle name="Obiskana hiperpovezava" xfId="204" builtinId="9" hidden="1"/>
    <cellStyle name="Obiskana hiperpovezava" xfId="206" builtinId="9" hidden="1"/>
    <cellStyle name="Obiskana hiperpovezava" xfId="208" builtinId="9" hidden="1"/>
    <cellStyle name="Obiskana hiperpovezava" xfId="210" builtinId="9" hidden="1"/>
    <cellStyle name="Obiskana hiperpovezava" xfId="212" builtinId="9" hidden="1"/>
    <cellStyle name="Obiskana hiperpovezava" xfId="214" builtinId="9" hidden="1"/>
    <cellStyle name="Obiskana hiperpovezava" xfId="216" builtinId="9" hidden="1"/>
    <cellStyle name="Obiskana hiperpovezava" xfId="218" builtinId="9" hidden="1"/>
    <cellStyle name="Obiskana hiperpovezava" xfId="220" builtinId="9" hidden="1"/>
    <cellStyle name="Obiskana hiperpovezava" xfId="222" builtinId="9" hidden="1"/>
    <cellStyle name="Obiskana hiperpovezava" xfId="224" builtinId="9" hidden="1"/>
    <cellStyle name="Obiskana hiperpovezava" xfId="226" builtinId="9" hidden="1"/>
    <cellStyle name="opis 1" xfId="2"/>
    <cellStyle name="PRVA VRSTA Element delo" xfId="153"/>
    <cellStyle name="Sheet Title" xfId="154"/>
    <cellStyle name="Skupaj cena" xfId="155"/>
    <cellStyle name="Slog 1" xfId="156"/>
    <cellStyle name="Style 2" xfId="157"/>
    <cellStyle name="Vejica 2" xfId="158"/>
    <cellStyle name="Vejica 2 2" xfId="15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0</xdr:colOff>
      <xdr:row>748</xdr:row>
      <xdr:rowOff>3707</xdr:rowOff>
    </xdr:from>
    <xdr:to>
      <xdr:col>4</xdr:col>
      <xdr:colOff>0</xdr:colOff>
      <xdr:row>748</xdr:row>
      <xdr:rowOff>3707</xdr:rowOff>
    </xdr:to>
    <xdr:sp macro="" textlink="">
      <xdr:nvSpPr>
        <xdr:cNvPr id="2"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3"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4"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5" name="Text Box 19"/>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6"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7"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8"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9"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0" name="Text Box 24"/>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1"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2" name="Text Box 26"/>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3"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4" name="Text Box 28"/>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722</xdr:row>
      <xdr:rowOff>3707</xdr:rowOff>
    </xdr:from>
    <xdr:to>
      <xdr:col>4</xdr:col>
      <xdr:colOff>0</xdr:colOff>
      <xdr:row>722</xdr:row>
      <xdr:rowOff>3707</xdr:rowOff>
    </xdr:to>
    <xdr:sp macro="" textlink="">
      <xdr:nvSpPr>
        <xdr:cNvPr id="15" name="Text Box 28"/>
        <xdr:cNvSpPr txBox="1">
          <a:spLocks noChangeArrowheads="1"/>
        </xdr:cNvSpPr>
      </xdr:nvSpPr>
      <xdr:spPr bwMode="auto">
        <a:xfrm>
          <a:off x="5473700" y="177549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269</xdr:row>
      <xdr:rowOff>139872</xdr:rowOff>
    </xdr:from>
    <xdr:to>
      <xdr:col>4</xdr:col>
      <xdr:colOff>0</xdr:colOff>
      <xdr:row>269</xdr:row>
      <xdr:rowOff>139872</xdr:rowOff>
    </xdr:to>
    <xdr:sp macro="" textlink="">
      <xdr:nvSpPr>
        <xdr:cNvPr id="16" name="Text 1"/>
        <xdr:cNvSpPr txBox="1">
          <a:spLocks noChangeArrowheads="1"/>
        </xdr:cNvSpPr>
      </xdr:nvSpPr>
      <xdr:spPr bwMode="auto">
        <a:xfrm>
          <a:off x="5473700" y="1086486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269</xdr:row>
      <xdr:rowOff>139872</xdr:rowOff>
    </xdr:from>
    <xdr:to>
      <xdr:col>4</xdr:col>
      <xdr:colOff>0</xdr:colOff>
      <xdr:row>269</xdr:row>
      <xdr:rowOff>139872</xdr:rowOff>
    </xdr:to>
    <xdr:sp macro="" textlink="">
      <xdr:nvSpPr>
        <xdr:cNvPr id="17" name="Text 1"/>
        <xdr:cNvSpPr txBox="1">
          <a:spLocks noChangeArrowheads="1"/>
        </xdr:cNvSpPr>
      </xdr:nvSpPr>
      <xdr:spPr bwMode="auto">
        <a:xfrm>
          <a:off x="5473700" y="1086486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279</xdr:row>
      <xdr:rowOff>142133</xdr:rowOff>
    </xdr:from>
    <xdr:to>
      <xdr:col>4</xdr:col>
      <xdr:colOff>0</xdr:colOff>
      <xdr:row>279</xdr:row>
      <xdr:rowOff>142133</xdr:rowOff>
    </xdr:to>
    <xdr:sp macro="" textlink="">
      <xdr:nvSpPr>
        <xdr:cNvPr id="18" name="Text 1"/>
        <xdr:cNvSpPr txBox="1">
          <a:spLocks noChangeArrowheads="1"/>
        </xdr:cNvSpPr>
      </xdr:nvSpPr>
      <xdr:spPr bwMode="auto">
        <a:xfrm>
          <a:off x="5473700" y="1101749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279</xdr:row>
      <xdr:rowOff>142133</xdr:rowOff>
    </xdr:from>
    <xdr:to>
      <xdr:col>4</xdr:col>
      <xdr:colOff>0</xdr:colOff>
      <xdr:row>279</xdr:row>
      <xdr:rowOff>142133</xdr:rowOff>
    </xdr:to>
    <xdr:sp macro="" textlink="">
      <xdr:nvSpPr>
        <xdr:cNvPr id="19" name="Text 1"/>
        <xdr:cNvSpPr txBox="1">
          <a:spLocks noChangeArrowheads="1"/>
        </xdr:cNvSpPr>
      </xdr:nvSpPr>
      <xdr:spPr bwMode="auto">
        <a:xfrm>
          <a:off x="5473700" y="1101749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228</xdr:row>
      <xdr:rowOff>3592</xdr:rowOff>
    </xdr:from>
    <xdr:to>
      <xdr:col>4</xdr:col>
      <xdr:colOff>0</xdr:colOff>
      <xdr:row>228</xdr:row>
      <xdr:rowOff>3592</xdr:rowOff>
    </xdr:to>
    <xdr:sp macro="" textlink="">
      <xdr:nvSpPr>
        <xdr:cNvPr id="20" name="Text 1"/>
        <xdr:cNvSpPr txBox="1">
          <a:spLocks noChangeArrowheads="1"/>
        </xdr:cNvSpPr>
      </xdr:nvSpPr>
      <xdr:spPr bwMode="auto">
        <a:xfrm>
          <a:off x="5473700" y="1022639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228</xdr:row>
      <xdr:rowOff>3592</xdr:rowOff>
    </xdr:from>
    <xdr:to>
      <xdr:col>4</xdr:col>
      <xdr:colOff>0</xdr:colOff>
      <xdr:row>228</xdr:row>
      <xdr:rowOff>3592</xdr:rowOff>
    </xdr:to>
    <xdr:sp macro="" textlink="">
      <xdr:nvSpPr>
        <xdr:cNvPr id="21" name="Text 1"/>
        <xdr:cNvSpPr txBox="1">
          <a:spLocks noChangeArrowheads="1"/>
        </xdr:cNvSpPr>
      </xdr:nvSpPr>
      <xdr:spPr bwMode="auto">
        <a:xfrm>
          <a:off x="5473700" y="1022639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237</xdr:row>
      <xdr:rowOff>5854</xdr:rowOff>
    </xdr:from>
    <xdr:to>
      <xdr:col>4</xdr:col>
      <xdr:colOff>0</xdr:colOff>
      <xdr:row>237</xdr:row>
      <xdr:rowOff>5854</xdr:rowOff>
    </xdr:to>
    <xdr:sp macro="" textlink="">
      <xdr:nvSpPr>
        <xdr:cNvPr id="22" name="Text 1"/>
        <xdr:cNvSpPr txBox="1">
          <a:spLocks noChangeArrowheads="1"/>
        </xdr:cNvSpPr>
      </xdr:nvSpPr>
      <xdr:spPr bwMode="auto">
        <a:xfrm>
          <a:off x="5473700" y="1036378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237</xdr:row>
      <xdr:rowOff>5854</xdr:rowOff>
    </xdr:from>
    <xdr:to>
      <xdr:col>4</xdr:col>
      <xdr:colOff>0</xdr:colOff>
      <xdr:row>237</xdr:row>
      <xdr:rowOff>5854</xdr:rowOff>
    </xdr:to>
    <xdr:sp macro="" textlink="">
      <xdr:nvSpPr>
        <xdr:cNvPr id="23" name="Text 1"/>
        <xdr:cNvSpPr txBox="1">
          <a:spLocks noChangeArrowheads="1"/>
        </xdr:cNvSpPr>
      </xdr:nvSpPr>
      <xdr:spPr bwMode="auto">
        <a:xfrm>
          <a:off x="5473700" y="1036378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26</xdr:row>
      <xdr:rowOff>0</xdr:rowOff>
    </xdr:from>
    <xdr:to>
      <xdr:col>0</xdr:col>
      <xdr:colOff>0</xdr:colOff>
      <xdr:row>26</xdr:row>
      <xdr:rowOff>0</xdr:rowOff>
    </xdr:to>
    <xdr:sp macro="" textlink="">
      <xdr:nvSpPr>
        <xdr:cNvPr id="24" name="TextBox 28"/>
        <xdr:cNvSpPr txBox="1">
          <a:spLocks noChangeArrowheads="1"/>
        </xdr:cNvSpPr>
      </xdr:nvSpPr>
      <xdr:spPr bwMode="auto">
        <a:xfrm>
          <a:off x="0" y="418534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80</xdr:row>
      <xdr:rowOff>150535</xdr:rowOff>
    </xdr:from>
    <xdr:to>
      <xdr:col>0</xdr:col>
      <xdr:colOff>0</xdr:colOff>
      <xdr:row>80</xdr:row>
      <xdr:rowOff>150535</xdr:rowOff>
    </xdr:to>
    <xdr:sp macro="" textlink="">
      <xdr:nvSpPr>
        <xdr:cNvPr id="25" name="TextBox 24"/>
        <xdr:cNvSpPr txBox="1">
          <a:spLocks noChangeArrowheads="1"/>
        </xdr:cNvSpPr>
      </xdr:nvSpPr>
      <xdr:spPr bwMode="auto">
        <a:xfrm>
          <a:off x="0" y="63066335"/>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613</xdr:row>
      <xdr:rowOff>3707</xdr:rowOff>
    </xdr:from>
    <xdr:to>
      <xdr:col>4</xdr:col>
      <xdr:colOff>0</xdr:colOff>
      <xdr:row>613</xdr:row>
      <xdr:rowOff>3707</xdr:rowOff>
    </xdr:to>
    <xdr:sp macro="" textlink="">
      <xdr:nvSpPr>
        <xdr:cNvPr id="2"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3"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4"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5" name="Text Box 19"/>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6"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7"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8"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9"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0" name="Text Box 24"/>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1"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2" name="Text Box 26"/>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3"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4" name="Text Box 28"/>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587</xdr:row>
      <xdr:rowOff>3707</xdr:rowOff>
    </xdr:from>
    <xdr:to>
      <xdr:col>4</xdr:col>
      <xdr:colOff>0</xdr:colOff>
      <xdr:row>587</xdr:row>
      <xdr:rowOff>3707</xdr:rowOff>
    </xdr:to>
    <xdr:sp macro="" textlink="">
      <xdr:nvSpPr>
        <xdr:cNvPr id="15" name="Text Box 28"/>
        <xdr:cNvSpPr txBox="1">
          <a:spLocks noChangeArrowheads="1"/>
        </xdr:cNvSpPr>
      </xdr:nvSpPr>
      <xdr:spPr bwMode="auto">
        <a:xfrm>
          <a:off x="5384800" y="128464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134</xdr:row>
      <xdr:rowOff>139872</xdr:rowOff>
    </xdr:from>
    <xdr:to>
      <xdr:col>4</xdr:col>
      <xdr:colOff>0</xdr:colOff>
      <xdr:row>134</xdr:row>
      <xdr:rowOff>139872</xdr:rowOff>
    </xdr:to>
    <xdr:sp macro="" textlink="">
      <xdr:nvSpPr>
        <xdr:cNvPr id="16" name="Text 1"/>
        <xdr:cNvSpPr txBox="1">
          <a:spLocks noChangeArrowheads="1"/>
        </xdr:cNvSpPr>
      </xdr:nvSpPr>
      <xdr:spPr bwMode="auto">
        <a:xfrm>
          <a:off x="5384800" y="59563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134</xdr:row>
      <xdr:rowOff>139872</xdr:rowOff>
    </xdr:from>
    <xdr:to>
      <xdr:col>4</xdr:col>
      <xdr:colOff>0</xdr:colOff>
      <xdr:row>134</xdr:row>
      <xdr:rowOff>139872</xdr:rowOff>
    </xdr:to>
    <xdr:sp macro="" textlink="">
      <xdr:nvSpPr>
        <xdr:cNvPr id="17" name="Text 1"/>
        <xdr:cNvSpPr txBox="1">
          <a:spLocks noChangeArrowheads="1"/>
        </xdr:cNvSpPr>
      </xdr:nvSpPr>
      <xdr:spPr bwMode="auto">
        <a:xfrm>
          <a:off x="5384800" y="59563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142133</xdr:rowOff>
    </xdr:from>
    <xdr:to>
      <xdr:col>4</xdr:col>
      <xdr:colOff>0</xdr:colOff>
      <xdr:row>144</xdr:row>
      <xdr:rowOff>142133</xdr:rowOff>
    </xdr:to>
    <xdr:sp macro="" textlink="">
      <xdr:nvSpPr>
        <xdr:cNvPr id="18" name="Text 1"/>
        <xdr:cNvSpPr txBox="1">
          <a:spLocks noChangeArrowheads="1"/>
        </xdr:cNvSpPr>
      </xdr:nvSpPr>
      <xdr:spPr bwMode="auto">
        <a:xfrm>
          <a:off x="5384800" y="61089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142133</xdr:rowOff>
    </xdr:from>
    <xdr:to>
      <xdr:col>4</xdr:col>
      <xdr:colOff>0</xdr:colOff>
      <xdr:row>144</xdr:row>
      <xdr:rowOff>142133</xdr:rowOff>
    </xdr:to>
    <xdr:sp macro="" textlink="">
      <xdr:nvSpPr>
        <xdr:cNvPr id="19" name="Text 1"/>
        <xdr:cNvSpPr txBox="1">
          <a:spLocks noChangeArrowheads="1"/>
        </xdr:cNvSpPr>
      </xdr:nvSpPr>
      <xdr:spPr bwMode="auto">
        <a:xfrm>
          <a:off x="5384800" y="61089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93</xdr:row>
      <xdr:rowOff>3592</xdr:rowOff>
    </xdr:from>
    <xdr:to>
      <xdr:col>4</xdr:col>
      <xdr:colOff>0</xdr:colOff>
      <xdr:row>93</xdr:row>
      <xdr:rowOff>3592</xdr:rowOff>
    </xdr:to>
    <xdr:sp macro="" textlink="">
      <xdr:nvSpPr>
        <xdr:cNvPr id="20" name="Text 1"/>
        <xdr:cNvSpPr txBox="1">
          <a:spLocks noChangeArrowheads="1"/>
        </xdr:cNvSpPr>
      </xdr:nvSpPr>
      <xdr:spPr bwMode="auto">
        <a:xfrm>
          <a:off x="5384800" y="53178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93</xdr:row>
      <xdr:rowOff>3592</xdr:rowOff>
    </xdr:from>
    <xdr:to>
      <xdr:col>4</xdr:col>
      <xdr:colOff>0</xdr:colOff>
      <xdr:row>93</xdr:row>
      <xdr:rowOff>3592</xdr:rowOff>
    </xdr:to>
    <xdr:sp macro="" textlink="">
      <xdr:nvSpPr>
        <xdr:cNvPr id="21" name="Text 1"/>
        <xdr:cNvSpPr txBox="1">
          <a:spLocks noChangeArrowheads="1"/>
        </xdr:cNvSpPr>
      </xdr:nvSpPr>
      <xdr:spPr bwMode="auto">
        <a:xfrm>
          <a:off x="5384800" y="53178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102</xdr:row>
      <xdr:rowOff>5854</xdr:rowOff>
    </xdr:from>
    <xdr:to>
      <xdr:col>4</xdr:col>
      <xdr:colOff>0</xdr:colOff>
      <xdr:row>102</xdr:row>
      <xdr:rowOff>5854</xdr:rowOff>
    </xdr:to>
    <xdr:sp macro="" textlink="">
      <xdr:nvSpPr>
        <xdr:cNvPr id="22" name="Text 1"/>
        <xdr:cNvSpPr txBox="1">
          <a:spLocks noChangeArrowheads="1"/>
        </xdr:cNvSpPr>
      </xdr:nvSpPr>
      <xdr:spPr bwMode="auto">
        <a:xfrm>
          <a:off x="5384800" y="54552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102</xdr:row>
      <xdr:rowOff>5854</xdr:rowOff>
    </xdr:from>
    <xdr:to>
      <xdr:col>4</xdr:col>
      <xdr:colOff>0</xdr:colOff>
      <xdr:row>102</xdr:row>
      <xdr:rowOff>5854</xdr:rowOff>
    </xdr:to>
    <xdr:sp macro="" textlink="">
      <xdr:nvSpPr>
        <xdr:cNvPr id="23" name="Text 1"/>
        <xdr:cNvSpPr txBox="1">
          <a:spLocks noChangeArrowheads="1"/>
        </xdr:cNvSpPr>
      </xdr:nvSpPr>
      <xdr:spPr bwMode="auto">
        <a:xfrm>
          <a:off x="5384800" y="54552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37401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25" name="TextBox 24"/>
        <xdr:cNvSpPr txBox="1">
          <a:spLocks noChangeArrowheads="1"/>
        </xdr:cNvSpPr>
      </xdr:nvSpPr>
      <xdr:spPr bwMode="auto">
        <a:xfrm>
          <a:off x="0" y="436372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772</xdr:row>
      <xdr:rowOff>3707</xdr:rowOff>
    </xdr:from>
    <xdr:to>
      <xdr:col>4</xdr:col>
      <xdr:colOff>0</xdr:colOff>
      <xdr:row>772</xdr:row>
      <xdr:rowOff>3707</xdr:rowOff>
    </xdr:to>
    <xdr:sp macro="" textlink="">
      <xdr:nvSpPr>
        <xdr:cNvPr id="2"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3"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4"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5" name="Text Box 19"/>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6"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7"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8"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9"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0" name="Text Box 24"/>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1"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2" name="Text Box 26"/>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3"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4" name="Text Box 28"/>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746</xdr:row>
      <xdr:rowOff>3707</xdr:rowOff>
    </xdr:from>
    <xdr:to>
      <xdr:col>4</xdr:col>
      <xdr:colOff>0</xdr:colOff>
      <xdr:row>746</xdr:row>
      <xdr:rowOff>3707</xdr:rowOff>
    </xdr:to>
    <xdr:sp macro="" textlink="">
      <xdr:nvSpPr>
        <xdr:cNvPr id="15" name="Text Box 28"/>
        <xdr:cNvSpPr txBox="1">
          <a:spLocks noChangeArrowheads="1"/>
        </xdr:cNvSpPr>
      </xdr:nvSpPr>
      <xdr:spPr bwMode="auto">
        <a:xfrm>
          <a:off x="5384800" y="174311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293</xdr:row>
      <xdr:rowOff>139872</xdr:rowOff>
    </xdr:from>
    <xdr:to>
      <xdr:col>4</xdr:col>
      <xdr:colOff>0</xdr:colOff>
      <xdr:row>293</xdr:row>
      <xdr:rowOff>139872</xdr:rowOff>
    </xdr:to>
    <xdr:sp macro="" textlink="">
      <xdr:nvSpPr>
        <xdr:cNvPr id="16" name="Text 1"/>
        <xdr:cNvSpPr txBox="1">
          <a:spLocks noChangeArrowheads="1"/>
        </xdr:cNvSpPr>
      </xdr:nvSpPr>
      <xdr:spPr bwMode="auto">
        <a:xfrm>
          <a:off x="5384800" y="105410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293</xdr:row>
      <xdr:rowOff>139872</xdr:rowOff>
    </xdr:from>
    <xdr:to>
      <xdr:col>4</xdr:col>
      <xdr:colOff>0</xdr:colOff>
      <xdr:row>293</xdr:row>
      <xdr:rowOff>139872</xdr:rowOff>
    </xdr:to>
    <xdr:sp macro="" textlink="">
      <xdr:nvSpPr>
        <xdr:cNvPr id="17" name="Text 1"/>
        <xdr:cNvSpPr txBox="1">
          <a:spLocks noChangeArrowheads="1"/>
        </xdr:cNvSpPr>
      </xdr:nvSpPr>
      <xdr:spPr bwMode="auto">
        <a:xfrm>
          <a:off x="5384800" y="105410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303</xdr:row>
      <xdr:rowOff>142133</xdr:rowOff>
    </xdr:from>
    <xdr:to>
      <xdr:col>4</xdr:col>
      <xdr:colOff>0</xdr:colOff>
      <xdr:row>303</xdr:row>
      <xdr:rowOff>142133</xdr:rowOff>
    </xdr:to>
    <xdr:sp macro="" textlink="">
      <xdr:nvSpPr>
        <xdr:cNvPr id="18" name="Text 1"/>
        <xdr:cNvSpPr txBox="1">
          <a:spLocks noChangeArrowheads="1"/>
        </xdr:cNvSpPr>
      </xdr:nvSpPr>
      <xdr:spPr bwMode="auto">
        <a:xfrm>
          <a:off x="5384800" y="106936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303</xdr:row>
      <xdr:rowOff>142133</xdr:rowOff>
    </xdr:from>
    <xdr:to>
      <xdr:col>4</xdr:col>
      <xdr:colOff>0</xdr:colOff>
      <xdr:row>303</xdr:row>
      <xdr:rowOff>142133</xdr:rowOff>
    </xdr:to>
    <xdr:sp macro="" textlink="">
      <xdr:nvSpPr>
        <xdr:cNvPr id="19" name="Text 1"/>
        <xdr:cNvSpPr txBox="1">
          <a:spLocks noChangeArrowheads="1"/>
        </xdr:cNvSpPr>
      </xdr:nvSpPr>
      <xdr:spPr bwMode="auto">
        <a:xfrm>
          <a:off x="5384800" y="106936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252</xdr:row>
      <xdr:rowOff>3592</xdr:rowOff>
    </xdr:from>
    <xdr:to>
      <xdr:col>4</xdr:col>
      <xdr:colOff>0</xdr:colOff>
      <xdr:row>252</xdr:row>
      <xdr:rowOff>3592</xdr:rowOff>
    </xdr:to>
    <xdr:sp macro="" textlink="">
      <xdr:nvSpPr>
        <xdr:cNvPr id="20" name="Text 1"/>
        <xdr:cNvSpPr txBox="1">
          <a:spLocks noChangeArrowheads="1"/>
        </xdr:cNvSpPr>
      </xdr:nvSpPr>
      <xdr:spPr bwMode="auto">
        <a:xfrm>
          <a:off x="5384800" y="99025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252</xdr:row>
      <xdr:rowOff>3592</xdr:rowOff>
    </xdr:from>
    <xdr:to>
      <xdr:col>4</xdr:col>
      <xdr:colOff>0</xdr:colOff>
      <xdr:row>252</xdr:row>
      <xdr:rowOff>3592</xdr:rowOff>
    </xdr:to>
    <xdr:sp macro="" textlink="">
      <xdr:nvSpPr>
        <xdr:cNvPr id="21" name="Text 1"/>
        <xdr:cNvSpPr txBox="1">
          <a:spLocks noChangeArrowheads="1"/>
        </xdr:cNvSpPr>
      </xdr:nvSpPr>
      <xdr:spPr bwMode="auto">
        <a:xfrm>
          <a:off x="5384800" y="99025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261</xdr:row>
      <xdr:rowOff>5854</xdr:rowOff>
    </xdr:from>
    <xdr:to>
      <xdr:col>4</xdr:col>
      <xdr:colOff>0</xdr:colOff>
      <xdr:row>261</xdr:row>
      <xdr:rowOff>5854</xdr:rowOff>
    </xdr:to>
    <xdr:sp macro="" textlink="">
      <xdr:nvSpPr>
        <xdr:cNvPr id="22" name="Text 1"/>
        <xdr:cNvSpPr txBox="1">
          <a:spLocks noChangeArrowheads="1"/>
        </xdr:cNvSpPr>
      </xdr:nvSpPr>
      <xdr:spPr bwMode="auto">
        <a:xfrm>
          <a:off x="5384800" y="100399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261</xdr:row>
      <xdr:rowOff>5854</xdr:rowOff>
    </xdr:from>
    <xdr:to>
      <xdr:col>4</xdr:col>
      <xdr:colOff>0</xdr:colOff>
      <xdr:row>261</xdr:row>
      <xdr:rowOff>5854</xdr:rowOff>
    </xdr:to>
    <xdr:sp macro="" textlink="">
      <xdr:nvSpPr>
        <xdr:cNvPr id="23" name="Text 1"/>
        <xdr:cNvSpPr txBox="1">
          <a:spLocks noChangeArrowheads="1"/>
        </xdr:cNvSpPr>
      </xdr:nvSpPr>
      <xdr:spPr bwMode="auto">
        <a:xfrm>
          <a:off x="5384800" y="100399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417899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81</xdr:row>
      <xdr:rowOff>150535</xdr:rowOff>
    </xdr:from>
    <xdr:to>
      <xdr:col>0</xdr:col>
      <xdr:colOff>0</xdr:colOff>
      <xdr:row>81</xdr:row>
      <xdr:rowOff>150535</xdr:rowOff>
    </xdr:to>
    <xdr:sp macro="" textlink="">
      <xdr:nvSpPr>
        <xdr:cNvPr id="25" name="TextBox 24"/>
        <xdr:cNvSpPr txBox="1">
          <a:spLocks noChangeArrowheads="1"/>
        </xdr:cNvSpPr>
      </xdr:nvSpPr>
      <xdr:spPr bwMode="auto">
        <a:xfrm>
          <a:off x="0" y="60881935"/>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663</xdr:row>
      <xdr:rowOff>3707</xdr:rowOff>
    </xdr:from>
    <xdr:to>
      <xdr:col>4</xdr:col>
      <xdr:colOff>0</xdr:colOff>
      <xdr:row>663</xdr:row>
      <xdr:rowOff>3707</xdr:rowOff>
    </xdr:to>
    <xdr:sp macro="" textlink="">
      <xdr:nvSpPr>
        <xdr:cNvPr id="2"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3"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4"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5" name="Text Box 19"/>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6"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7"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8"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9"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0" name="Text Box 24"/>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1"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2" name="Text Box 26"/>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3"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4" name="Text Box 28"/>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637</xdr:row>
      <xdr:rowOff>3707</xdr:rowOff>
    </xdr:from>
    <xdr:to>
      <xdr:col>4</xdr:col>
      <xdr:colOff>0</xdr:colOff>
      <xdr:row>637</xdr:row>
      <xdr:rowOff>3707</xdr:rowOff>
    </xdr:to>
    <xdr:sp macro="" textlink="">
      <xdr:nvSpPr>
        <xdr:cNvPr id="15" name="Text Box 28"/>
        <xdr:cNvSpPr txBox="1">
          <a:spLocks noChangeArrowheads="1"/>
        </xdr:cNvSpPr>
      </xdr:nvSpPr>
      <xdr:spPr bwMode="auto">
        <a:xfrm>
          <a:off x="5384800" y="147031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184</xdr:row>
      <xdr:rowOff>139872</xdr:rowOff>
    </xdr:from>
    <xdr:to>
      <xdr:col>4</xdr:col>
      <xdr:colOff>0</xdr:colOff>
      <xdr:row>184</xdr:row>
      <xdr:rowOff>139872</xdr:rowOff>
    </xdr:to>
    <xdr:sp macro="" textlink="">
      <xdr:nvSpPr>
        <xdr:cNvPr id="16" name="Text 1"/>
        <xdr:cNvSpPr txBox="1">
          <a:spLocks noChangeArrowheads="1"/>
        </xdr:cNvSpPr>
      </xdr:nvSpPr>
      <xdr:spPr bwMode="auto">
        <a:xfrm>
          <a:off x="5384800" y="781305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184</xdr:row>
      <xdr:rowOff>139872</xdr:rowOff>
    </xdr:from>
    <xdr:to>
      <xdr:col>4</xdr:col>
      <xdr:colOff>0</xdr:colOff>
      <xdr:row>184</xdr:row>
      <xdr:rowOff>139872</xdr:rowOff>
    </xdr:to>
    <xdr:sp macro="" textlink="">
      <xdr:nvSpPr>
        <xdr:cNvPr id="17" name="Text 1"/>
        <xdr:cNvSpPr txBox="1">
          <a:spLocks noChangeArrowheads="1"/>
        </xdr:cNvSpPr>
      </xdr:nvSpPr>
      <xdr:spPr bwMode="auto">
        <a:xfrm>
          <a:off x="5384800" y="781305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194</xdr:row>
      <xdr:rowOff>142133</xdr:rowOff>
    </xdr:from>
    <xdr:to>
      <xdr:col>4</xdr:col>
      <xdr:colOff>0</xdr:colOff>
      <xdr:row>194</xdr:row>
      <xdr:rowOff>142133</xdr:rowOff>
    </xdr:to>
    <xdr:sp macro="" textlink="">
      <xdr:nvSpPr>
        <xdr:cNvPr id="18" name="Text 1"/>
        <xdr:cNvSpPr txBox="1">
          <a:spLocks noChangeArrowheads="1"/>
        </xdr:cNvSpPr>
      </xdr:nvSpPr>
      <xdr:spPr bwMode="auto">
        <a:xfrm>
          <a:off x="5384800" y="796568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194</xdr:row>
      <xdr:rowOff>142133</xdr:rowOff>
    </xdr:from>
    <xdr:to>
      <xdr:col>4</xdr:col>
      <xdr:colOff>0</xdr:colOff>
      <xdr:row>194</xdr:row>
      <xdr:rowOff>142133</xdr:rowOff>
    </xdr:to>
    <xdr:sp macro="" textlink="">
      <xdr:nvSpPr>
        <xdr:cNvPr id="19" name="Text 1"/>
        <xdr:cNvSpPr txBox="1">
          <a:spLocks noChangeArrowheads="1"/>
        </xdr:cNvSpPr>
      </xdr:nvSpPr>
      <xdr:spPr bwMode="auto">
        <a:xfrm>
          <a:off x="5384800" y="796568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143</xdr:row>
      <xdr:rowOff>3592</xdr:rowOff>
    </xdr:from>
    <xdr:to>
      <xdr:col>4</xdr:col>
      <xdr:colOff>0</xdr:colOff>
      <xdr:row>143</xdr:row>
      <xdr:rowOff>3592</xdr:rowOff>
    </xdr:to>
    <xdr:sp macro="" textlink="">
      <xdr:nvSpPr>
        <xdr:cNvPr id="20" name="Text 1"/>
        <xdr:cNvSpPr txBox="1">
          <a:spLocks noChangeArrowheads="1"/>
        </xdr:cNvSpPr>
      </xdr:nvSpPr>
      <xdr:spPr bwMode="auto">
        <a:xfrm>
          <a:off x="5384800" y="717458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143</xdr:row>
      <xdr:rowOff>3592</xdr:rowOff>
    </xdr:from>
    <xdr:to>
      <xdr:col>4</xdr:col>
      <xdr:colOff>0</xdr:colOff>
      <xdr:row>143</xdr:row>
      <xdr:rowOff>3592</xdr:rowOff>
    </xdr:to>
    <xdr:sp macro="" textlink="">
      <xdr:nvSpPr>
        <xdr:cNvPr id="21" name="Text 1"/>
        <xdr:cNvSpPr txBox="1">
          <a:spLocks noChangeArrowheads="1"/>
        </xdr:cNvSpPr>
      </xdr:nvSpPr>
      <xdr:spPr bwMode="auto">
        <a:xfrm>
          <a:off x="5384800" y="717458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152</xdr:row>
      <xdr:rowOff>5854</xdr:rowOff>
    </xdr:from>
    <xdr:to>
      <xdr:col>4</xdr:col>
      <xdr:colOff>0</xdr:colOff>
      <xdr:row>152</xdr:row>
      <xdr:rowOff>5854</xdr:rowOff>
    </xdr:to>
    <xdr:sp macro="" textlink="">
      <xdr:nvSpPr>
        <xdr:cNvPr id="22" name="Text 1"/>
        <xdr:cNvSpPr txBox="1">
          <a:spLocks noChangeArrowheads="1"/>
        </xdr:cNvSpPr>
      </xdr:nvSpPr>
      <xdr:spPr bwMode="auto">
        <a:xfrm>
          <a:off x="5384800" y="731197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152</xdr:row>
      <xdr:rowOff>5854</xdr:rowOff>
    </xdr:from>
    <xdr:to>
      <xdr:col>4</xdr:col>
      <xdr:colOff>0</xdr:colOff>
      <xdr:row>152</xdr:row>
      <xdr:rowOff>5854</xdr:rowOff>
    </xdr:to>
    <xdr:sp macro="" textlink="">
      <xdr:nvSpPr>
        <xdr:cNvPr id="23" name="Text 1"/>
        <xdr:cNvSpPr txBox="1">
          <a:spLocks noChangeArrowheads="1"/>
        </xdr:cNvSpPr>
      </xdr:nvSpPr>
      <xdr:spPr bwMode="auto">
        <a:xfrm>
          <a:off x="5384800" y="731197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416883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60</xdr:row>
      <xdr:rowOff>0</xdr:rowOff>
    </xdr:from>
    <xdr:to>
      <xdr:col>0</xdr:col>
      <xdr:colOff>0</xdr:colOff>
      <xdr:row>60</xdr:row>
      <xdr:rowOff>0</xdr:rowOff>
    </xdr:to>
    <xdr:sp macro="" textlink="">
      <xdr:nvSpPr>
        <xdr:cNvPr id="25" name="TextBox 24"/>
        <xdr:cNvSpPr txBox="1">
          <a:spLocks noChangeArrowheads="1"/>
        </xdr:cNvSpPr>
      </xdr:nvSpPr>
      <xdr:spPr bwMode="auto">
        <a:xfrm>
          <a:off x="0" y="57340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648</xdr:row>
      <xdr:rowOff>3707</xdr:rowOff>
    </xdr:from>
    <xdr:to>
      <xdr:col>4</xdr:col>
      <xdr:colOff>0</xdr:colOff>
      <xdr:row>648</xdr:row>
      <xdr:rowOff>3707</xdr:rowOff>
    </xdr:to>
    <xdr:sp macro="" textlink="">
      <xdr:nvSpPr>
        <xdr:cNvPr id="2"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3"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4"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5" name="Text Box 19"/>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6"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7"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8"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9"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0" name="Text Box 24"/>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1"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2" name="Text Box 26"/>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3"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4" name="Text Box 28"/>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622</xdr:row>
      <xdr:rowOff>3707</xdr:rowOff>
    </xdr:from>
    <xdr:to>
      <xdr:col>4</xdr:col>
      <xdr:colOff>0</xdr:colOff>
      <xdr:row>622</xdr:row>
      <xdr:rowOff>3707</xdr:rowOff>
    </xdr:to>
    <xdr:sp macro="" textlink="">
      <xdr:nvSpPr>
        <xdr:cNvPr id="15" name="Text Box 28"/>
        <xdr:cNvSpPr txBox="1">
          <a:spLocks noChangeArrowheads="1"/>
        </xdr:cNvSpPr>
      </xdr:nvSpPr>
      <xdr:spPr bwMode="auto">
        <a:xfrm>
          <a:off x="5384800" y="135804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6" name="Text 1"/>
        <xdr:cNvSpPr txBox="1">
          <a:spLocks noChangeArrowheads="1"/>
        </xdr:cNvSpPr>
      </xdr:nvSpPr>
      <xdr:spPr bwMode="auto">
        <a:xfrm>
          <a:off x="5384800" y="669037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7" name="Text 1"/>
        <xdr:cNvSpPr txBox="1">
          <a:spLocks noChangeArrowheads="1"/>
        </xdr:cNvSpPr>
      </xdr:nvSpPr>
      <xdr:spPr bwMode="auto">
        <a:xfrm>
          <a:off x="5384800" y="669037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8" name="Text 1"/>
        <xdr:cNvSpPr txBox="1">
          <a:spLocks noChangeArrowheads="1"/>
        </xdr:cNvSpPr>
      </xdr:nvSpPr>
      <xdr:spPr bwMode="auto">
        <a:xfrm>
          <a:off x="5384800" y="684300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9" name="Text 1"/>
        <xdr:cNvSpPr txBox="1">
          <a:spLocks noChangeArrowheads="1"/>
        </xdr:cNvSpPr>
      </xdr:nvSpPr>
      <xdr:spPr bwMode="auto">
        <a:xfrm>
          <a:off x="5384800" y="684300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0" name="Text 1"/>
        <xdr:cNvSpPr txBox="1">
          <a:spLocks noChangeArrowheads="1"/>
        </xdr:cNvSpPr>
      </xdr:nvSpPr>
      <xdr:spPr bwMode="auto">
        <a:xfrm>
          <a:off x="5384800" y="605190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1" name="Text 1"/>
        <xdr:cNvSpPr txBox="1">
          <a:spLocks noChangeArrowheads="1"/>
        </xdr:cNvSpPr>
      </xdr:nvSpPr>
      <xdr:spPr bwMode="auto">
        <a:xfrm>
          <a:off x="5384800" y="605190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2" name="Text 1"/>
        <xdr:cNvSpPr txBox="1">
          <a:spLocks noChangeArrowheads="1"/>
        </xdr:cNvSpPr>
      </xdr:nvSpPr>
      <xdr:spPr bwMode="auto">
        <a:xfrm>
          <a:off x="5384800" y="618929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3" name="Text 1"/>
        <xdr:cNvSpPr txBox="1">
          <a:spLocks noChangeArrowheads="1"/>
        </xdr:cNvSpPr>
      </xdr:nvSpPr>
      <xdr:spPr bwMode="auto">
        <a:xfrm>
          <a:off x="5384800" y="618929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26</xdr:row>
      <xdr:rowOff>0</xdr:rowOff>
    </xdr:from>
    <xdr:to>
      <xdr:col>0</xdr:col>
      <xdr:colOff>0</xdr:colOff>
      <xdr:row>26</xdr:row>
      <xdr:rowOff>0</xdr:rowOff>
    </xdr:to>
    <xdr:sp macro="" textlink="">
      <xdr:nvSpPr>
        <xdr:cNvPr id="24" name="TextBox 28"/>
        <xdr:cNvSpPr txBox="1">
          <a:spLocks noChangeArrowheads="1"/>
        </xdr:cNvSpPr>
      </xdr:nvSpPr>
      <xdr:spPr bwMode="auto">
        <a:xfrm>
          <a:off x="0" y="346964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46</xdr:row>
      <xdr:rowOff>0</xdr:rowOff>
    </xdr:from>
    <xdr:to>
      <xdr:col>0</xdr:col>
      <xdr:colOff>0</xdr:colOff>
      <xdr:row>46</xdr:row>
      <xdr:rowOff>0</xdr:rowOff>
    </xdr:to>
    <xdr:sp macro="" textlink="">
      <xdr:nvSpPr>
        <xdr:cNvPr id="25" name="TextBox 24"/>
        <xdr:cNvSpPr txBox="1">
          <a:spLocks noChangeArrowheads="1"/>
        </xdr:cNvSpPr>
      </xdr:nvSpPr>
      <xdr:spPr bwMode="auto">
        <a:xfrm>
          <a:off x="0" y="478536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678</xdr:row>
      <xdr:rowOff>3707</xdr:rowOff>
    </xdr:from>
    <xdr:to>
      <xdr:col>4</xdr:col>
      <xdr:colOff>0</xdr:colOff>
      <xdr:row>678</xdr:row>
      <xdr:rowOff>3707</xdr:rowOff>
    </xdr:to>
    <xdr:sp macro="" textlink="">
      <xdr:nvSpPr>
        <xdr:cNvPr id="2"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3"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4"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5" name="Text Box 19"/>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6"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7"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8"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9"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0" name="Text Box 24"/>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1"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2" name="Text Box 26"/>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3"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4" name="Text Box 28"/>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652</xdr:row>
      <xdr:rowOff>3707</xdr:rowOff>
    </xdr:from>
    <xdr:to>
      <xdr:col>4</xdr:col>
      <xdr:colOff>0</xdr:colOff>
      <xdr:row>652</xdr:row>
      <xdr:rowOff>3707</xdr:rowOff>
    </xdr:to>
    <xdr:sp macro="" textlink="">
      <xdr:nvSpPr>
        <xdr:cNvPr id="15" name="Text Box 28"/>
        <xdr:cNvSpPr txBox="1">
          <a:spLocks noChangeArrowheads="1"/>
        </xdr:cNvSpPr>
      </xdr:nvSpPr>
      <xdr:spPr bwMode="auto">
        <a:xfrm>
          <a:off x="5384800" y="1399323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199</xdr:row>
      <xdr:rowOff>139872</xdr:rowOff>
    </xdr:from>
    <xdr:to>
      <xdr:col>4</xdr:col>
      <xdr:colOff>0</xdr:colOff>
      <xdr:row>199</xdr:row>
      <xdr:rowOff>139872</xdr:rowOff>
    </xdr:to>
    <xdr:sp macro="" textlink="">
      <xdr:nvSpPr>
        <xdr:cNvPr id="16" name="Text 1"/>
        <xdr:cNvSpPr txBox="1">
          <a:spLocks noChangeArrowheads="1"/>
        </xdr:cNvSpPr>
      </xdr:nvSpPr>
      <xdr:spPr bwMode="auto">
        <a:xfrm>
          <a:off x="5384800" y="710312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199</xdr:row>
      <xdr:rowOff>139872</xdr:rowOff>
    </xdr:from>
    <xdr:to>
      <xdr:col>4</xdr:col>
      <xdr:colOff>0</xdr:colOff>
      <xdr:row>199</xdr:row>
      <xdr:rowOff>139872</xdr:rowOff>
    </xdr:to>
    <xdr:sp macro="" textlink="">
      <xdr:nvSpPr>
        <xdr:cNvPr id="17" name="Text 1"/>
        <xdr:cNvSpPr txBox="1">
          <a:spLocks noChangeArrowheads="1"/>
        </xdr:cNvSpPr>
      </xdr:nvSpPr>
      <xdr:spPr bwMode="auto">
        <a:xfrm>
          <a:off x="5384800" y="710312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209</xdr:row>
      <xdr:rowOff>142133</xdr:rowOff>
    </xdr:from>
    <xdr:to>
      <xdr:col>4</xdr:col>
      <xdr:colOff>0</xdr:colOff>
      <xdr:row>209</xdr:row>
      <xdr:rowOff>142133</xdr:rowOff>
    </xdr:to>
    <xdr:sp macro="" textlink="">
      <xdr:nvSpPr>
        <xdr:cNvPr id="18" name="Text 1"/>
        <xdr:cNvSpPr txBox="1">
          <a:spLocks noChangeArrowheads="1"/>
        </xdr:cNvSpPr>
      </xdr:nvSpPr>
      <xdr:spPr bwMode="auto">
        <a:xfrm>
          <a:off x="5384800" y="725575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209</xdr:row>
      <xdr:rowOff>142133</xdr:rowOff>
    </xdr:from>
    <xdr:to>
      <xdr:col>4</xdr:col>
      <xdr:colOff>0</xdr:colOff>
      <xdr:row>209</xdr:row>
      <xdr:rowOff>142133</xdr:rowOff>
    </xdr:to>
    <xdr:sp macro="" textlink="">
      <xdr:nvSpPr>
        <xdr:cNvPr id="19" name="Text 1"/>
        <xdr:cNvSpPr txBox="1">
          <a:spLocks noChangeArrowheads="1"/>
        </xdr:cNvSpPr>
      </xdr:nvSpPr>
      <xdr:spPr bwMode="auto">
        <a:xfrm>
          <a:off x="5384800" y="725575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158</xdr:row>
      <xdr:rowOff>3592</xdr:rowOff>
    </xdr:from>
    <xdr:to>
      <xdr:col>4</xdr:col>
      <xdr:colOff>0</xdr:colOff>
      <xdr:row>158</xdr:row>
      <xdr:rowOff>3592</xdr:rowOff>
    </xdr:to>
    <xdr:sp macro="" textlink="">
      <xdr:nvSpPr>
        <xdr:cNvPr id="20" name="Text 1"/>
        <xdr:cNvSpPr txBox="1">
          <a:spLocks noChangeArrowheads="1"/>
        </xdr:cNvSpPr>
      </xdr:nvSpPr>
      <xdr:spPr bwMode="auto">
        <a:xfrm>
          <a:off x="5384800" y="646465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158</xdr:row>
      <xdr:rowOff>3592</xdr:rowOff>
    </xdr:from>
    <xdr:to>
      <xdr:col>4</xdr:col>
      <xdr:colOff>0</xdr:colOff>
      <xdr:row>158</xdr:row>
      <xdr:rowOff>3592</xdr:rowOff>
    </xdr:to>
    <xdr:sp macro="" textlink="">
      <xdr:nvSpPr>
        <xdr:cNvPr id="21" name="Text 1"/>
        <xdr:cNvSpPr txBox="1">
          <a:spLocks noChangeArrowheads="1"/>
        </xdr:cNvSpPr>
      </xdr:nvSpPr>
      <xdr:spPr bwMode="auto">
        <a:xfrm>
          <a:off x="5384800" y="646465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167</xdr:row>
      <xdr:rowOff>5854</xdr:rowOff>
    </xdr:from>
    <xdr:to>
      <xdr:col>4</xdr:col>
      <xdr:colOff>0</xdr:colOff>
      <xdr:row>167</xdr:row>
      <xdr:rowOff>5854</xdr:rowOff>
    </xdr:to>
    <xdr:sp macro="" textlink="">
      <xdr:nvSpPr>
        <xdr:cNvPr id="22" name="Text 1"/>
        <xdr:cNvSpPr txBox="1">
          <a:spLocks noChangeArrowheads="1"/>
        </xdr:cNvSpPr>
      </xdr:nvSpPr>
      <xdr:spPr bwMode="auto">
        <a:xfrm>
          <a:off x="5384800" y="660204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167</xdr:row>
      <xdr:rowOff>5854</xdr:rowOff>
    </xdr:from>
    <xdr:to>
      <xdr:col>4</xdr:col>
      <xdr:colOff>0</xdr:colOff>
      <xdr:row>167</xdr:row>
      <xdr:rowOff>5854</xdr:rowOff>
    </xdr:to>
    <xdr:sp macro="" textlink="">
      <xdr:nvSpPr>
        <xdr:cNvPr id="23" name="Text 1"/>
        <xdr:cNvSpPr txBox="1">
          <a:spLocks noChangeArrowheads="1"/>
        </xdr:cNvSpPr>
      </xdr:nvSpPr>
      <xdr:spPr bwMode="auto">
        <a:xfrm>
          <a:off x="5384800" y="660204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24" name="TextBox 28"/>
        <xdr:cNvSpPr txBox="1">
          <a:spLocks noChangeArrowheads="1"/>
        </xdr:cNvSpPr>
      </xdr:nvSpPr>
      <xdr:spPr bwMode="auto">
        <a:xfrm>
          <a:off x="0" y="34861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76</xdr:row>
      <xdr:rowOff>0</xdr:rowOff>
    </xdr:from>
    <xdr:to>
      <xdr:col>0</xdr:col>
      <xdr:colOff>0</xdr:colOff>
      <xdr:row>76</xdr:row>
      <xdr:rowOff>0</xdr:rowOff>
    </xdr:to>
    <xdr:sp macro="" textlink="">
      <xdr:nvSpPr>
        <xdr:cNvPr id="25" name="TextBox 24"/>
        <xdr:cNvSpPr txBox="1">
          <a:spLocks noChangeArrowheads="1"/>
        </xdr:cNvSpPr>
      </xdr:nvSpPr>
      <xdr:spPr bwMode="auto">
        <a:xfrm>
          <a:off x="0" y="519811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664</xdr:row>
      <xdr:rowOff>3707</xdr:rowOff>
    </xdr:from>
    <xdr:to>
      <xdr:col>4</xdr:col>
      <xdr:colOff>0</xdr:colOff>
      <xdr:row>664</xdr:row>
      <xdr:rowOff>3707</xdr:rowOff>
    </xdr:to>
    <xdr:sp macro="" textlink="">
      <xdr:nvSpPr>
        <xdr:cNvPr id="2"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3"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4"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5" name="Text Box 19"/>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6"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7"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8"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9"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0" name="Text Box 24"/>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1"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2" name="Text Box 26"/>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3"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4" name="Text Box 28"/>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638</xdr:row>
      <xdr:rowOff>3707</xdr:rowOff>
    </xdr:from>
    <xdr:to>
      <xdr:col>4</xdr:col>
      <xdr:colOff>0</xdr:colOff>
      <xdr:row>638</xdr:row>
      <xdr:rowOff>3707</xdr:rowOff>
    </xdr:to>
    <xdr:sp macro="" textlink="">
      <xdr:nvSpPr>
        <xdr:cNvPr id="15" name="Text Box 28"/>
        <xdr:cNvSpPr txBox="1">
          <a:spLocks noChangeArrowheads="1"/>
        </xdr:cNvSpPr>
      </xdr:nvSpPr>
      <xdr:spPr bwMode="auto">
        <a:xfrm>
          <a:off x="5473700" y="14718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185</xdr:row>
      <xdr:rowOff>139872</xdr:rowOff>
    </xdr:from>
    <xdr:to>
      <xdr:col>4</xdr:col>
      <xdr:colOff>0</xdr:colOff>
      <xdr:row>185</xdr:row>
      <xdr:rowOff>139872</xdr:rowOff>
    </xdr:to>
    <xdr:sp macro="" textlink="">
      <xdr:nvSpPr>
        <xdr:cNvPr id="16" name="Text 1"/>
        <xdr:cNvSpPr txBox="1">
          <a:spLocks noChangeArrowheads="1"/>
        </xdr:cNvSpPr>
      </xdr:nvSpPr>
      <xdr:spPr bwMode="auto">
        <a:xfrm>
          <a:off x="5473700" y="782829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185</xdr:row>
      <xdr:rowOff>139872</xdr:rowOff>
    </xdr:from>
    <xdr:to>
      <xdr:col>4</xdr:col>
      <xdr:colOff>0</xdr:colOff>
      <xdr:row>185</xdr:row>
      <xdr:rowOff>139872</xdr:rowOff>
    </xdr:to>
    <xdr:sp macro="" textlink="">
      <xdr:nvSpPr>
        <xdr:cNvPr id="17" name="Text 1"/>
        <xdr:cNvSpPr txBox="1">
          <a:spLocks noChangeArrowheads="1"/>
        </xdr:cNvSpPr>
      </xdr:nvSpPr>
      <xdr:spPr bwMode="auto">
        <a:xfrm>
          <a:off x="5473700" y="782829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195</xdr:row>
      <xdr:rowOff>142133</xdr:rowOff>
    </xdr:from>
    <xdr:to>
      <xdr:col>4</xdr:col>
      <xdr:colOff>0</xdr:colOff>
      <xdr:row>195</xdr:row>
      <xdr:rowOff>142133</xdr:rowOff>
    </xdr:to>
    <xdr:sp macro="" textlink="">
      <xdr:nvSpPr>
        <xdr:cNvPr id="18" name="Text 1"/>
        <xdr:cNvSpPr txBox="1">
          <a:spLocks noChangeArrowheads="1"/>
        </xdr:cNvSpPr>
      </xdr:nvSpPr>
      <xdr:spPr bwMode="auto">
        <a:xfrm>
          <a:off x="5473700" y="798092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195</xdr:row>
      <xdr:rowOff>142133</xdr:rowOff>
    </xdr:from>
    <xdr:to>
      <xdr:col>4</xdr:col>
      <xdr:colOff>0</xdr:colOff>
      <xdr:row>195</xdr:row>
      <xdr:rowOff>142133</xdr:rowOff>
    </xdr:to>
    <xdr:sp macro="" textlink="">
      <xdr:nvSpPr>
        <xdr:cNvPr id="19" name="Text 1"/>
        <xdr:cNvSpPr txBox="1">
          <a:spLocks noChangeArrowheads="1"/>
        </xdr:cNvSpPr>
      </xdr:nvSpPr>
      <xdr:spPr bwMode="auto">
        <a:xfrm>
          <a:off x="5473700" y="798092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3592</xdr:rowOff>
    </xdr:from>
    <xdr:to>
      <xdr:col>4</xdr:col>
      <xdr:colOff>0</xdr:colOff>
      <xdr:row>144</xdr:row>
      <xdr:rowOff>3592</xdr:rowOff>
    </xdr:to>
    <xdr:sp macro="" textlink="">
      <xdr:nvSpPr>
        <xdr:cNvPr id="20" name="Text 1"/>
        <xdr:cNvSpPr txBox="1">
          <a:spLocks noChangeArrowheads="1"/>
        </xdr:cNvSpPr>
      </xdr:nvSpPr>
      <xdr:spPr bwMode="auto">
        <a:xfrm>
          <a:off x="5473700" y="718982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3592</xdr:rowOff>
    </xdr:from>
    <xdr:to>
      <xdr:col>4</xdr:col>
      <xdr:colOff>0</xdr:colOff>
      <xdr:row>144</xdr:row>
      <xdr:rowOff>3592</xdr:rowOff>
    </xdr:to>
    <xdr:sp macro="" textlink="">
      <xdr:nvSpPr>
        <xdr:cNvPr id="21" name="Text 1"/>
        <xdr:cNvSpPr txBox="1">
          <a:spLocks noChangeArrowheads="1"/>
        </xdr:cNvSpPr>
      </xdr:nvSpPr>
      <xdr:spPr bwMode="auto">
        <a:xfrm>
          <a:off x="5473700" y="718982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153</xdr:row>
      <xdr:rowOff>5854</xdr:rowOff>
    </xdr:from>
    <xdr:to>
      <xdr:col>4</xdr:col>
      <xdr:colOff>0</xdr:colOff>
      <xdr:row>153</xdr:row>
      <xdr:rowOff>5854</xdr:rowOff>
    </xdr:to>
    <xdr:sp macro="" textlink="">
      <xdr:nvSpPr>
        <xdr:cNvPr id="22" name="Text 1"/>
        <xdr:cNvSpPr txBox="1">
          <a:spLocks noChangeArrowheads="1"/>
        </xdr:cNvSpPr>
      </xdr:nvSpPr>
      <xdr:spPr bwMode="auto">
        <a:xfrm>
          <a:off x="5473700" y="732721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153</xdr:row>
      <xdr:rowOff>5854</xdr:rowOff>
    </xdr:from>
    <xdr:to>
      <xdr:col>4</xdr:col>
      <xdr:colOff>0</xdr:colOff>
      <xdr:row>153</xdr:row>
      <xdr:rowOff>5854</xdr:rowOff>
    </xdr:to>
    <xdr:sp macro="" textlink="">
      <xdr:nvSpPr>
        <xdr:cNvPr id="23" name="Text 1"/>
        <xdr:cNvSpPr txBox="1">
          <a:spLocks noChangeArrowheads="1"/>
        </xdr:cNvSpPr>
      </xdr:nvSpPr>
      <xdr:spPr bwMode="auto">
        <a:xfrm>
          <a:off x="5473700" y="732721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24" name="TextBox 28"/>
        <xdr:cNvSpPr txBox="1">
          <a:spLocks noChangeArrowheads="1"/>
        </xdr:cNvSpPr>
      </xdr:nvSpPr>
      <xdr:spPr bwMode="auto">
        <a:xfrm>
          <a:off x="0" y="425392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61</xdr:row>
      <xdr:rowOff>0</xdr:rowOff>
    </xdr:from>
    <xdr:to>
      <xdr:col>0</xdr:col>
      <xdr:colOff>0</xdr:colOff>
      <xdr:row>61</xdr:row>
      <xdr:rowOff>0</xdr:rowOff>
    </xdr:to>
    <xdr:sp macro="" textlink="">
      <xdr:nvSpPr>
        <xdr:cNvPr id="25" name="TextBox 24"/>
        <xdr:cNvSpPr txBox="1">
          <a:spLocks noChangeArrowheads="1"/>
        </xdr:cNvSpPr>
      </xdr:nvSpPr>
      <xdr:spPr bwMode="auto">
        <a:xfrm>
          <a:off x="0" y="57975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594</xdr:row>
      <xdr:rowOff>3707</xdr:rowOff>
    </xdr:from>
    <xdr:to>
      <xdr:col>4</xdr:col>
      <xdr:colOff>0</xdr:colOff>
      <xdr:row>594</xdr:row>
      <xdr:rowOff>3707</xdr:rowOff>
    </xdr:to>
    <xdr:sp macro="" textlink="">
      <xdr:nvSpPr>
        <xdr:cNvPr id="2"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3"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4"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5" name="Text Box 19"/>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6"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7"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8"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9"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0" name="Text Box 24"/>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1"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2" name="Text Box 26"/>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3"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4" name="Text Box 28"/>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568</xdr:row>
      <xdr:rowOff>3707</xdr:rowOff>
    </xdr:from>
    <xdr:to>
      <xdr:col>4</xdr:col>
      <xdr:colOff>0</xdr:colOff>
      <xdr:row>568</xdr:row>
      <xdr:rowOff>3707</xdr:rowOff>
    </xdr:to>
    <xdr:sp macro="" textlink="">
      <xdr:nvSpPr>
        <xdr:cNvPr id="15" name="Text Box 28"/>
        <xdr:cNvSpPr txBox="1">
          <a:spLocks noChangeArrowheads="1"/>
        </xdr:cNvSpPr>
      </xdr:nvSpPr>
      <xdr:spPr bwMode="auto">
        <a:xfrm>
          <a:off x="5384800" y="126521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115</xdr:row>
      <xdr:rowOff>139872</xdr:rowOff>
    </xdr:from>
    <xdr:to>
      <xdr:col>4</xdr:col>
      <xdr:colOff>0</xdr:colOff>
      <xdr:row>115</xdr:row>
      <xdr:rowOff>139872</xdr:rowOff>
    </xdr:to>
    <xdr:sp macro="" textlink="">
      <xdr:nvSpPr>
        <xdr:cNvPr id="16" name="Text 1"/>
        <xdr:cNvSpPr txBox="1">
          <a:spLocks noChangeArrowheads="1"/>
        </xdr:cNvSpPr>
      </xdr:nvSpPr>
      <xdr:spPr bwMode="auto">
        <a:xfrm>
          <a:off x="5384800" y="576200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115</xdr:row>
      <xdr:rowOff>139872</xdr:rowOff>
    </xdr:from>
    <xdr:to>
      <xdr:col>4</xdr:col>
      <xdr:colOff>0</xdr:colOff>
      <xdr:row>115</xdr:row>
      <xdr:rowOff>139872</xdr:rowOff>
    </xdr:to>
    <xdr:sp macro="" textlink="">
      <xdr:nvSpPr>
        <xdr:cNvPr id="17" name="Text 1"/>
        <xdr:cNvSpPr txBox="1">
          <a:spLocks noChangeArrowheads="1"/>
        </xdr:cNvSpPr>
      </xdr:nvSpPr>
      <xdr:spPr bwMode="auto">
        <a:xfrm>
          <a:off x="5384800" y="576200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125</xdr:row>
      <xdr:rowOff>142133</xdr:rowOff>
    </xdr:from>
    <xdr:to>
      <xdr:col>4</xdr:col>
      <xdr:colOff>0</xdr:colOff>
      <xdr:row>125</xdr:row>
      <xdr:rowOff>142133</xdr:rowOff>
    </xdr:to>
    <xdr:sp macro="" textlink="">
      <xdr:nvSpPr>
        <xdr:cNvPr id="18" name="Text 1"/>
        <xdr:cNvSpPr txBox="1">
          <a:spLocks noChangeArrowheads="1"/>
        </xdr:cNvSpPr>
      </xdr:nvSpPr>
      <xdr:spPr bwMode="auto">
        <a:xfrm>
          <a:off x="5384800" y="591463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125</xdr:row>
      <xdr:rowOff>142133</xdr:rowOff>
    </xdr:from>
    <xdr:to>
      <xdr:col>4</xdr:col>
      <xdr:colOff>0</xdr:colOff>
      <xdr:row>125</xdr:row>
      <xdr:rowOff>142133</xdr:rowOff>
    </xdr:to>
    <xdr:sp macro="" textlink="">
      <xdr:nvSpPr>
        <xdr:cNvPr id="19" name="Text 1"/>
        <xdr:cNvSpPr txBox="1">
          <a:spLocks noChangeArrowheads="1"/>
        </xdr:cNvSpPr>
      </xdr:nvSpPr>
      <xdr:spPr bwMode="auto">
        <a:xfrm>
          <a:off x="5384800" y="591463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xdr:row>
      <xdr:rowOff>3592</xdr:rowOff>
    </xdr:from>
    <xdr:to>
      <xdr:col>4</xdr:col>
      <xdr:colOff>0</xdr:colOff>
      <xdr:row>74</xdr:row>
      <xdr:rowOff>3592</xdr:rowOff>
    </xdr:to>
    <xdr:sp macro="" textlink="">
      <xdr:nvSpPr>
        <xdr:cNvPr id="20" name="Text 1"/>
        <xdr:cNvSpPr txBox="1">
          <a:spLocks noChangeArrowheads="1"/>
        </xdr:cNvSpPr>
      </xdr:nvSpPr>
      <xdr:spPr bwMode="auto">
        <a:xfrm>
          <a:off x="5384800" y="512353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xdr:row>
      <xdr:rowOff>3592</xdr:rowOff>
    </xdr:from>
    <xdr:to>
      <xdr:col>4</xdr:col>
      <xdr:colOff>0</xdr:colOff>
      <xdr:row>74</xdr:row>
      <xdr:rowOff>3592</xdr:rowOff>
    </xdr:to>
    <xdr:sp macro="" textlink="">
      <xdr:nvSpPr>
        <xdr:cNvPr id="21" name="Text 1"/>
        <xdr:cNvSpPr txBox="1">
          <a:spLocks noChangeArrowheads="1"/>
        </xdr:cNvSpPr>
      </xdr:nvSpPr>
      <xdr:spPr bwMode="auto">
        <a:xfrm>
          <a:off x="5384800" y="512353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83</xdr:row>
      <xdr:rowOff>5854</xdr:rowOff>
    </xdr:from>
    <xdr:to>
      <xdr:col>4</xdr:col>
      <xdr:colOff>0</xdr:colOff>
      <xdr:row>83</xdr:row>
      <xdr:rowOff>5854</xdr:rowOff>
    </xdr:to>
    <xdr:sp macro="" textlink="">
      <xdr:nvSpPr>
        <xdr:cNvPr id="22" name="Text 1"/>
        <xdr:cNvSpPr txBox="1">
          <a:spLocks noChangeArrowheads="1"/>
        </xdr:cNvSpPr>
      </xdr:nvSpPr>
      <xdr:spPr bwMode="auto">
        <a:xfrm>
          <a:off x="5384800" y="526092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83</xdr:row>
      <xdr:rowOff>5854</xdr:rowOff>
    </xdr:from>
    <xdr:to>
      <xdr:col>4</xdr:col>
      <xdr:colOff>0</xdr:colOff>
      <xdr:row>83</xdr:row>
      <xdr:rowOff>5854</xdr:rowOff>
    </xdr:to>
    <xdr:sp macro="" textlink="">
      <xdr:nvSpPr>
        <xdr:cNvPr id="23" name="Text 1"/>
        <xdr:cNvSpPr txBox="1">
          <a:spLocks noChangeArrowheads="1"/>
        </xdr:cNvSpPr>
      </xdr:nvSpPr>
      <xdr:spPr bwMode="auto">
        <a:xfrm>
          <a:off x="5384800" y="526092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24" name="TextBox 28"/>
        <xdr:cNvSpPr txBox="1">
          <a:spLocks noChangeArrowheads="1"/>
        </xdr:cNvSpPr>
      </xdr:nvSpPr>
      <xdr:spPr bwMode="auto">
        <a:xfrm>
          <a:off x="0" y="355219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35</xdr:row>
      <xdr:rowOff>0</xdr:rowOff>
    </xdr:from>
    <xdr:to>
      <xdr:col>0</xdr:col>
      <xdr:colOff>0</xdr:colOff>
      <xdr:row>35</xdr:row>
      <xdr:rowOff>0</xdr:rowOff>
    </xdr:to>
    <xdr:sp macro="" textlink="">
      <xdr:nvSpPr>
        <xdr:cNvPr id="25" name="TextBox 24"/>
        <xdr:cNvSpPr txBox="1">
          <a:spLocks noChangeArrowheads="1"/>
        </xdr:cNvSpPr>
      </xdr:nvSpPr>
      <xdr:spPr bwMode="auto">
        <a:xfrm>
          <a:off x="0" y="452882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647</xdr:row>
      <xdr:rowOff>3707</xdr:rowOff>
    </xdr:from>
    <xdr:to>
      <xdr:col>4</xdr:col>
      <xdr:colOff>0</xdr:colOff>
      <xdr:row>647</xdr:row>
      <xdr:rowOff>3707</xdr:rowOff>
    </xdr:to>
    <xdr:sp macro="" textlink="">
      <xdr:nvSpPr>
        <xdr:cNvPr id="2"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3"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4"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5" name="Text Box 19"/>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6"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7"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8"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9"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0" name="Text Box 24"/>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1"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2" name="Text Box 26"/>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3"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4" name="Text Box 28"/>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621</xdr:row>
      <xdr:rowOff>3707</xdr:rowOff>
    </xdr:from>
    <xdr:to>
      <xdr:col>4</xdr:col>
      <xdr:colOff>0</xdr:colOff>
      <xdr:row>621</xdr:row>
      <xdr:rowOff>3707</xdr:rowOff>
    </xdr:to>
    <xdr:sp macro="" textlink="">
      <xdr:nvSpPr>
        <xdr:cNvPr id="15" name="Text Box 28"/>
        <xdr:cNvSpPr txBox="1">
          <a:spLocks noChangeArrowheads="1"/>
        </xdr:cNvSpPr>
      </xdr:nvSpPr>
      <xdr:spPr bwMode="auto">
        <a:xfrm>
          <a:off x="5384800" y="166678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168</xdr:row>
      <xdr:rowOff>139872</xdr:rowOff>
    </xdr:from>
    <xdr:to>
      <xdr:col>4</xdr:col>
      <xdr:colOff>0</xdr:colOff>
      <xdr:row>168</xdr:row>
      <xdr:rowOff>139872</xdr:rowOff>
    </xdr:to>
    <xdr:sp macro="" textlink="">
      <xdr:nvSpPr>
        <xdr:cNvPr id="16" name="Text 1"/>
        <xdr:cNvSpPr txBox="1">
          <a:spLocks noChangeArrowheads="1"/>
        </xdr:cNvSpPr>
      </xdr:nvSpPr>
      <xdr:spPr bwMode="auto">
        <a:xfrm>
          <a:off x="5384800" y="977774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168</xdr:row>
      <xdr:rowOff>139872</xdr:rowOff>
    </xdr:from>
    <xdr:to>
      <xdr:col>4</xdr:col>
      <xdr:colOff>0</xdr:colOff>
      <xdr:row>168</xdr:row>
      <xdr:rowOff>139872</xdr:rowOff>
    </xdr:to>
    <xdr:sp macro="" textlink="">
      <xdr:nvSpPr>
        <xdr:cNvPr id="17" name="Text 1"/>
        <xdr:cNvSpPr txBox="1">
          <a:spLocks noChangeArrowheads="1"/>
        </xdr:cNvSpPr>
      </xdr:nvSpPr>
      <xdr:spPr bwMode="auto">
        <a:xfrm>
          <a:off x="5384800" y="977774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178</xdr:row>
      <xdr:rowOff>142133</xdr:rowOff>
    </xdr:from>
    <xdr:to>
      <xdr:col>4</xdr:col>
      <xdr:colOff>0</xdr:colOff>
      <xdr:row>178</xdr:row>
      <xdr:rowOff>142133</xdr:rowOff>
    </xdr:to>
    <xdr:sp macro="" textlink="">
      <xdr:nvSpPr>
        <xdr:cNvPr id="18" name="Text 1"/>
        <xdr:cNvSpPr txBox="1">
          <a:spLocks noChangeArrowheads="1"/>
        </xdr:cNvSpPr>
      </xdr:nvSpPr>
      <xdr:spPr bwMode="auto">
        <a:xfrm>
          <a:off x="5384800" y="993037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178</xdr:row>
      <xdr:rowOff>142133</xdr:rowOff>
    </xdr:from>
    <xdr:to>
      <xdr:col>4</xdr:col>
      <xdr:colOff>0</xdr:colOff>
      <xdr:row>178</xdr:row>
      <xdr:rowOff>142133</xdr:rowOff>
    </xdr:to>
    <xdr:sp macro="" textlink="">
      <xdr:nvSpPr>
        <xdr:cNvPr id="19" name="Text 1"/>
        <xdr:cNvSpPr txBox="1">
          <a:spLocks noChangeArrowheads="1"/>
        </xdr:cNvSpPr>
      </xdr:nvSpPr>
      <xdr:spPr bwMode="auto">
        <a:xfrm>
          <a:off x="5384800" y="993037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127</xdr:row>
      <xdr:rowOff>3592</xdr:rowOff>
    </xdr:from>
    <xdr:to>
      <xdr:col>4</xdr:col>
      <xdr:colOff>0</xdr:colOff>
      <xdr:row>127</xdr:row>
      <xdr:rowOff>3592</xdr:rowOff>
    </xdr:to>
    <xdr:sp macro="" textlink="">
      <xdr:nvSpPr>
        <xdr:cNvPr id="20" name="Text 1"/>
        <xdr:cNvSpPr txBox="1">
          <a:spLocks noChangeArrowheads="1"/>
        </xdr:cNvSpPr>
      </xdr:nvSpPr>
      <xdr:spPr bwMode="auto">
        <a:xfrm>
          <a:off x="5384800" y="913927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127</xdr:row>
      <xdr:rowOff>3592</xdr:rowOff>
    </xdr:from>
    <xdr:to>
      <xdr:col>4</xdr:col>
      <xdr:colOff>0</xdr:colOff>
      <xdr:row>127</xdr:row>
      <xdr:rowOff>3592</xdr:rowOff>
    </xdr:to>
    <xdr:sp macro="" textlink="">
      <xdr:nvSpPr>
        <xdr:cNvPr id="21" name="Text 1"/>
        <xdr:cNvSpPr txBox="1">
          <a:spLocks noChangeArrowheads="1"/>
        </xdr:cNvSpPr>
      </xdr:nvSpPr>
      <xdr:spPr bwMode="auto">
        <a:xfrm>
          <a:off x="5384800" y="913927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136</xdr:row>
      <xdr:rowOff>5854</xdr:rowOff>
    </xdr:from>
    <xdr:to>
      <xdr:col>4</xdr:col>
      <xdr:colOff>0</xdr:colOff>
      <xdr:row>136</xdr:row>
      <xdr:rowOff>5854</xdr:rowOff>
    </xdr:to>
    <xdr:sp macro="" textlink="">
      <xdr:nvSpPr>
        <xdr:cNvPr id="22" name="Text 1"/>
        <xdr:cNvSpPr txBox="1">
          <a:spLocks noChangeArrowheads="1"/>
        </xdr:cNvSpPr>
      </xdr:nvSpPr>
      <xdr:spPr bwMode="auto">
        <a:xfrm>
          <a:off x="5384800" y="927666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136</xdr:row>
      <xdr:rowOff>5854</xdr:rowOff>
    </xdr:from>
    <xdr:to>
      <xdr:col>4</xdr:col>
      <xdr:colOff>0</xdr:colOff>
      <xdr:row>136</xdr:row>
      <xdr:rowOff>5854</xdr:rowOff>
    </xdr:to>
    <xdr:sp macro="" textlink="">
      <xdr:nvSpPr>
        <xdr:cNvPr id="23" name="Text 1"/>
        <xdr:cNvSpPr txBox="1">
          <a:spLocks noChangeArrowheads="1"/>
        </xdr:cNvSpPr>
      </xdr:nvSpPr>
      <xdr:spPr bwMode="auto">
        <a:xfrm>
          <a:off x="5384800" y="927666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24" name="TextBox 28"/>
        <xdr:cNvSpPr txBox="1">
          <a:spLocks noChangeArrowheads="1"/>
        </xdr:cNvSpPr>
      </xdr:nvSpPr>
      <xdr:spPr bwMode="auto">
        <a:xfrm>
          <a:off x="0" y="441648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45</xdr:row>
      <xdr:rowOff>0</xdr:rowOff>
    </xdr:from>
    <xdr:to>
      <xdr:col>0</xdr:col>
      <xdr:colOff>0</xdr:colOff>
      <xdr:row>45</xdr:row>
      <xdr:rowOff>0</xdr:rowOff>
    </xdr:to>
    <xdr:sp macro="" textlink="">
      <xdr:nvSpPr>
        <xdr:cNvPr id="25" name="TextBox 24"/>
        <xdr:cNvSpPr txBox="1">
          <a:spLocks noChangeArrowheads="1"/>
        </xdr:cNvSpPr>
      </xdr:nvSpPr>
      <xdr:spPr bwMode="auto">
        <a:xfrm>
          <a:off x="0" y="787400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648</xdr:row>
      <xdr:rowOff>3707</xdr:rowOff>
    </xdr:from>
    <xdr:to>
      <xdr:col>4</xdr:col>
      <xdr:colOff>0</xdr:colOff>
      <xdr:row>648</xdr:row>
      <xdr:rowOff>3707</xdr:rowOff>
    </xdr:to>
    <xdr:sp macro="" textlink="">
      <xdr:nvSpPr>
        <xdr:cNvPr id="2"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3"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4"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5" name="Text Box 19"/>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6"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7"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8"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9"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0" name="Text Box 24"/>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1"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2" name="Text Box 26"/>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3"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4" name="Text Box 28"/>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622</xdr:row>
      <xdr:rowOff>3707</xdr:rowOff>
    </xdr:from>
    <xdr:to>
      <xdr:col>4</xdr:col>
      <xdr:colOff>0</xdr:colOff>
      <xdr:row>622</xdr:row>
      <xdr:rowOff>3707</xdr:rowOff>
    </xdr:to>
    <xdr:sp macro="" textlink="">
      <xdr:nvSpPr>
        <xdr:cNvPr id="15" name="Text Box 28"/>
        <xdr:cNvSpPr txBox="1">
          <a:spLocks noChangeArrowheads="1"/>
        </xdr:cNvSpPr>
      </xdr:nvSpPr>
      <xdr:spPr bwMode="auto">
        <a:xfrm>
          <a:off x="5384800" y="143145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6" name="Text 1"/>
        <xdr:cNvSpPr txBox="1">
          <a:spLocks noChangeArrowheads="1"/>
        </xdr:cNvSpPr>
      </xdr:nvSpPr>
      <xdr:spPr bwMode="auto">
        <a:xfrm>
          <a:off x="5384800" y="742443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7" name="Text 1"/>
        <xdr:cNvSpPr txBox="1">
          <a:spLocks noChangeArrowheads="1"/>
        </xdr:cNvSpPr>
      </xdr:nvSpPr>
      <xdr:spPr bwMode="auto">
        <a:xfrm>
          <a:off x="5384800" y="742443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8" name="Text 1"/>
        <xdr:cNvSpPr txBox="1">
          <a:spLocks noChangeArrowheads="1"/>
        </xdr:cNvSpPr>
      </xdr:nvSpPr>
      <xdr:spPr bwMode="auto">
        <a:xfrm>
          <a:off x="5384800" y="757706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9" name="Text 1"/>
        <xdr:cNvSpPr txBox="1">
          <a:spLocks noChangeArrowheads="1"/>
        </xdr:cNvSpPr>
      </xdr:nvSpPr>
      <xdr:spPr bwMode="auto">
        <a:xfrm>
          <a:off x="5384800" y="757706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0" name="Text 1"/>
        <xdr:cNvSpPr txBox="1">
          <a:spLocks noChangeArrowheads="1"/>
        </xdr:cNvSpPr>
      </xdr:nvSpPr>
      <xdr:spPr bwMode="auto">
        <a:xfrm>
          <a:off x="5384800" y="678596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1" name="Text 1"/>
        <xdr:cNvSpPr txBox="1">
          <a:spLocks noChangeArrowheads="1"/>
        </xdr:cNvSpPr>
      </xdr:nvSpPr>
      <xdr:spPr bwMode="auto">
        <a:xfrm>
          <a:off x="5384800" y="678596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2" name="Text 1"/>
        <xdr:cNvSpPr txBox="1">
          <a:spLocks noChangeArrowheads="1"/>
        </xdr:cNvSpPr>
      </xdr:nvSpPr>
      <xdr:spPr bwMode="auto">
        <a:xfrm>
          <a:off x="5384800" y="692335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3" name="Text 1"/>
        <xdr:cNvSpPr txBox="1">
          <a:spLocks noChangeArrowheads="1"/>
        </xdr:cNvSpPr>
      </xdr:nvSpPr>
      <xdr:spPr bwMode="auto">
        <a:xfrm>
          <a:off x="5384800" y="692335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416883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46</xdr:row>
      <xdr:rowOff>0</xdr:rowOff>
    </xdr:from>
    <xdr:to>
      <xdr:col>0</xdr:col>
      <xdr:colOff>0</xdr:colOff>
      <xdr:row>46</xdr:row>
      <xdr:rowOff>0</xdr:rowOff>
    </xdr:to>
    <xdr:sp macro="" textlink="">
      <xdr:nvSpPr>
        <xdr:cNvPr id="25" name="TextBox 24"/>
        <xdr:cNvSpPr txBox="1">
          <a:spLocks noChangeArrowheads="1"/>
        </xdr:cNvSpPr>
      </xdr:nvSpPr>
      <xdr:spPr bwMode="auto">
        <a:xfrm>
          <a:off x="0" y="553593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rio/Documents/RISBE_ACAD/OBV/op_julij_2012/razpis_julij_2012/ELEKTRO_6_8_2012/120104_Valdoltra_PZR_brez%20c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rio/Documents/POPISI%20EXCEL/OBV_pozarni_2012/RISBE_ACAD/OBV/op_julij_2012/razpis_julij_2012/ELEKTRO_6_8_2012/120104_Valdoltra_PZR_brez%20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
      <sheetName val="1_INSTALACIJSKI MATERIAL"/>
      <sheetName val="2_STIKALNI BLOKI"/>
      <sheetName val="3_IT OMARE"/>
      <sheetName val="4_SPLOŠNA RAZSVETLJAVA"/>
      <sheetName val="5_ZASILNA RAZSVETLJAVA"/>
      <sheetName val="6_BOLNIŠKI KANALI"/>
      <sheetName val="7_ STRUKTURIRANO OŽIČENJE"/>
      <sheetName val="8_AOJP"/>
      <sheetName val="9_KRMILJENJE"/>
      <sheetName val="10_DOKUMENTACIJA"/>
    </sheetNames>
    <sheetDataSet>
      <sheetData sheetId="0"/>
      <sheetData sheetId="1"/>
      <sheetData sheetId="2"/>
      <sheetData sheetId="3">
        <row r="20">
          <cell r="F20">
            <v>0</v>
          </cell>
        </row>
      </sheetData>
      <sheetData sheetId="4">
        <row r="31">
          <cell r="F31">
            <v>0</v>
          </cell>
        </row>
      </sheetData>
      <sheetData sheetId="5">
        <row r="20">
          <cell r="F20">
            <v>0</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
      <sheetName val="1_INSTALACIJSKI MATERIAL"/>
      <sheetName val="2_STIKALNI BLOKI"/>
      <sheetName val="3_IT OMARE"/>
      <sheetName val="4_SPLOŠNA RAZSVETLJAVA"/>
      <sheetName val="5_ZASILNA RAZSVETLJAVA"/>
      <sheetName val="6_BOLNIŠKI KANALI"/>
      <sheetName val="7_ STRUKTURIRANO OŽIČENJE"/>
      <sheetName val="8_AOJP"/>
      <sheetName val="9_KRMILJENJE"/>
      <sheetName val="10_DOKUMENTACIJA"/>
    </sheetNames>
    <sheetDataSet>
      <sheetData sheetId="0"/>
      <sheetData sheetId="1"/>
      <sheetData sheetId="2"/>
      <sheetData sheetId="3">
        <row r="20">
          <cell r="F20">
            <v>0</v>
          </cell>
        </row>
      </sheetData>
      <sheetData sheetId="4">
        <row r="31">
          <cell r="F31">
            <v>0</v>
          </cell>
        </row>
      </sheetData>
      <sheetData sheetId="5">
        <row r="20">
          <cell r="F2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249977111117893"/>
  </sheetPr>
  <dimension ref="A1:H46"/>
  <sheetViews>
    <sheetView tabSelected="1" zoomScale="125" zoomScaleNormal="125" zoomScaleSheetLayoutView="100" zoomScalePageLayoutView="125" workbookViewId="0">
      <selection sqref="A1:D1"/>
    </sheetView>
  </sheetViews>
  <sheetFormatPr defaultColWidth="9.140625" defaultRowHeight="26.1" customHeight="1"/>
  <cols>
    <col min="1" max="1" width="4" style="224" customWidth="1"/>
    <col min="2" max="2" width="80" style="224" customWidth="1"/>
    <col min="3" max="3" width="2.42578125" style="226" customWidth="1"/>
    <col min="4" max="4" width="17.85546875" style="227" customWidth="1"/>
    <col min="5" max="5" width="0" style="228" hidden="1" customWidth="1"/>
    <col min="6" max="7" width="0" style="222" hidden="1" customWidth="1"/>
    <col min="8" max="8" width="0" style="229" hidden="1" customWidth="1"/>
    <col min="9" max="16384" width="9.140625" style="222"/>
  </cols>
  <sheetData>
    <row r="1" spans="1:8" s="162" customFormat="1" ht="15.95" customHeight="1" thickBot="1">
      <c r="A1" s="249"/>
      <c r="B1" s="249"/>
      <c r="C1" s="249"/>
      <c r="D1" s="249"/>
      <c r="E1" s="159"/>
      <c r="F1" s="160"/>
      <c r="G1" s="160"/>
      <c r="H1" s="161"/>
    </row>
    <row r="2" spans="1:8" s="162" customFormat="1" ht="15.95" customHeight="1">
      <c r="A2" s="163"/>
      <c r="B2" s="2" t="s">
        <v>0</v>
      </c>
      <c r="C2" s="164"/>
      <c r="D2" s="165"/>
      <c r="E2" s="5"/>
      <c r="F2" s="6"/>
      <c r="G2" s="160"/>
      <c r="H2" s="161"/>
    </row>
    <row r="3" spans="1:8" s="162" customFormat="1" ht="15.95" customHeight="1">
      <c r="A3" s="166"/>
      <c r="B3" s="9" t="s">
        <v>162</v>
      </c>
      <c r="C3" s="167"/>
      <c r="D3" s="168"/>
      <c r="E3" s="12"/>
      <c r="F3" s="13"/>
      <c r="G3" s="160"/>
      <c r="H3" s="161"/>
    </row>
    <row r="4" spans="1:8" s="162" customFormat="1" ht="15.95" customHeight="1" thickBot="1">
      <c r="A4" s="169"/>
      <c r="B4" s="252" t="s">
        <v>245</v>
      </c>
      <c r="C4" s="252"/>
      <c r="D4" s="252"/>
      <c r="E4" s="18"/>
      <c r="F4" s="19"/>
      <c r="G4" s="160"/>
      <c r="H4" s="161"/>
    </row>
    <row r="5" spans="1:8" s="162" customFormat="1" ht="15.95" customHeight="1">
      <c r="A5" s="172"/>
      <c r="B5" s="172"/>
      <c r="C5" s="172"/>
      <c r="D5" s="172"/>
      <c r="E5" s="159"/>
      <c r="F5" s="160"/>
      <c r="G5" s="160"/>
      <c r="H5" s="161"/>
    </row>
    <row r="6" spans="1:8" s="162" customFormat="1" ht="15.95" customHeight="1" thickBot="1">
      <c r="A6" s="172"/>
      <c r="B6" s="172"/>
      <c r="C6" s="172"/>
      <c r="D6" s="172"/>
      <c r="E6" s="159"/>
      <c r="F6" s="160"/>
      <c r="G6" s="160"/>
      <c r="H6" s="161"/>
    </row>
    <row r="7" spans="1:8" s="162" customFormat="1" ht="15.95" customHeight="1" thickBot="1">
      <c r="A7" s="173"/>
      <c r="B7" s="250" t="s">
        <v>246</v>
      </c>
      <c r="C7" s="250"/>
      <c r="D7" s="250"/>
      <c r="E7" s="250"/>
      <c r="F7" s="174"/>
      <c r="G7" s="160"/>
      <c r="H7" s="161"/>
    </row>
    <row r="8" spans="1:8" s="162" customFormat="1" ht="15.95" customHeight="1">
      <c r="A8" s="175"/>
      <c r="B8" s="176"/>
      <c r="C8" s="177"/>
      <c r="D8" s="177"/>
      <c r="E8" s="159"/>
      <c r="F8" s="160"/>
      <c r="G8" s="160"/>
      <c r="H8" s="161"/>
    </row>
    <row r="9" spans="1:8" s="182" customFormat="1" ht="15.95" customHeight="1">
      <c r="A9" s="178">
        <v>1</v>
      </c>
      <c r="B9" s="179" t="s">
        <v>247</v>
      </c>
      <c r="C9" s="180"/>
      <c r="D9" s="230"/>
      <c r="E9" s="181">
        <v>3300000</v>
      </c>
      <c r="F9" s="181">
        <v>3300000</v>
      </c>
      <c r="G9" s="181">
        <v>3300000</v>
      </c>
      <c r="H9" s="181">
        <v>3300000</v>
      </c>
    </row>
    <row r="10" spans="1:8" s="182" customFormat="1" ht="15.95" customHeight="1">
      <c r="A10" s="183"/>
      <c r="B10" s="179"/>
      <c r="C10" s="180"/>
      <c r="D10" s="184"/>
      <c r="E10" s="181"/>
      <c r="F10" s="181"/>
      <c r="G10" s="181"/>
      <c r="H10" s="181"/>
    </row>
    <row r="11" spans="1:8" s="182" customFormat="1" ht="15.95" customHeight="1">
      <c r="A11" s="178">
        <f>A9+1</f>
        <v>2</v>
      </c>
      <c r="B11" s="179" t="s">
        <v>248</v>
      </c>
      <c r="C11" s="180"/>
      <c r="D11" s="185"/>
      <c r="E11" s="181">
        <v>3300000</v>
      </c>
      <c r="F11" s="181">
        <v>3300000</v>
      </c>
      <c r="G11" s="181">
        <v>3300000</v>
      </c>
      <c r="H11" s="181">
        <v>3300000</v>
      </c>
    </row>
    <row r="12" spans="1:8" s="191" customFormat="1" ht="15.95" customHeight="1">
      <c r="A12" s="192"/>
      <c r="B12" s="193"/>
      <c r="C12" s="188"/>
      <c r="D12" s="189"/>
      <c r="E12" s="190"/>
      <c r="F12" s="190"/>
      <c r="G12" s="190"/>
      <c r="H12" s="190"/>
    </row>
    <row r="13" spans="1:8" s="162" customFormat="1" ht="15.95" customHeight="1">
      <c r="A13" s="194"/>
      <c r="B13" s="195" t="s">
        <v>249</v>
      </c>
      <c r="C13" s="196"/>
      <c r="D13" s="197">
        <f>SUM(D9:D11)</f>
        <v>0</v>
      </c>
      <c r="E13" s="198">
        <f>SUM(E8:E11)</f>
        <v>6600000</v>
      </c>
      <c r="F13" s="198">
        <f>SUM(F8:F11)</f>
        <v>6600000</v>
      </c>
      <c r="G13" s="198">
        <f>SUM(G8:G11)</f>
        <v>6600000</v>
      </c>
      <c r="H13" s="198">
        <f>SUM(H8:H11)</f>
        <v>6600000</v>
      </c>
    </row>
    <row r="14" spans="1:8" s="162" customFormat="1" ht="15.95" customHeight="1">
      <c r="A14" s="199"/>
      <c r="B14" s="200"/>
      <c r="C14" s="201"/>
      <c r="D14" s="202"/>
      <c r="E14" s="159"/>
      <c r="F14" s="160"/>
      <c r="G14" s="160"/>
      <c r="H14" s="161"/>
    </row>
    <row r="15" spans="1:8" s="162" customFormat="1" ht="15.95" customHeight="1">
      <c r="A15" s="194"/>
      <c r="B15" s="203" t="s">
        <v>168</v>
      </c>
      <c r="C15" s="196"/>
      <c r="D15" s="204">
        <f>D13*0.22</f>
        <v>0</v>
      </c>
      <c r="E15" s="205"/>
      <c r="F15" s="206"/>
      <c r="G15" s="206"/>
      <c r="H15" s="207"/>
    </row>
    <row r="16" spans="1:8" s="162" customFormat="1" ht="15.95" customHeight="1">
      <c r="A16" s="199"/>
      <c r="B16" s="200"/>
      <c r="C16" s="208"/>
      <c r="D16" s="208"/>
      <c r="E16" s="205"/>
      <c r="F16" s="206"/>
      <c r="G16" s="206"/>
      <c r="H16" s="207"/>
    </row>
    <row r="17" spans="1:8" s="162" customFormat="1" ht="15.95" customHeight="1">
      <c r="A17" s="194"/>
      <c r="B17" s="195" t="s">
        <v>250</v>
      </c>
      <c r="C17" s="196"/>
      <c r="D17" s="197">
        <f>SUM(D13+D15)</f>
        <v>0</v>
      </c>
      <c r="E17" s="205"/>
      <c r="F17" s="206"/>
      <c r="G17" s="206"/>
      <c r="H17" s="205"/>
    </row>
    <row r="18" spans="1:8" s="162" customFormat="1" ht="15.95" customHeight="1">
      <c r="A18" s="209"/>
      <c r="B18" s="210"/>
      <c r="C18" s="211"/>
      <c r="D18" s="212"/>
      <c r="E18" s="205"/>
      <c r="F18" s="206"/>
      <c r="G18" s="206"/>
      <c r="H18" s="213"/>
    </row>
    <row r="19" spans="1:8" s="162" customFormat="1" ht="15.95" customHeight="1">
      <c r="A19" s="214"/>
      <c r="B19" s="221"/>
      <c r="C19" s="216"/>
      <c r="D19" s="217"/>
      <c r="E19" s="218"/>
      <c r="F19" s="219"/>
      <c r="G19" s="219"/>
      <c r="H19" s="218"/>
    </row>
    <row r="20" spans="1:8" s="162" customFormat="1" ht="15.95" customHeight="1">
      <c r="A20" s="214"/>
      <c r="B20" s="221"/>
      <c r="C20" s="216"/>
      <c r="D20" s="217"/>
      <c r="E20" s="218"/>
      <c r="F20" s="219"/>
      <c r="G20" s="219"/>
      <c r="H20" s="218"/>
    </row>
    <row r="21" spans="1:8" s="162" customFormat="1" ht="15.95" customHeight="1">
      <c r="A21" s="209"/>
      <c r="B21" s="210"/>
      <c r="C21" s="211"/>
      <c r="D21" s="212"/>
      <c r="E21" s="205"/>
      <c r="F21" s="206"/>
      <c r="G21" s="206"/>
      <c r="H21" s="207"/>
    </row>
    <row r="22" spans="1:8" s="162" customFormat="1" ht="15.95" customHeight="1">
      <c r="A22" s="209"/>
      <c r="B22" s="210"/>
      <c r="C22" s="220"/>
      <c r="D22" s="220"/>
      <c r="E22" s="205"/>
      <c r="F22" s="206"/>
      <c r="G22" s="206"/>
      <c r="H22" s="207"/>
    </row>
    <row r="23" spans="1:8" s="162" customFormat="1" ht="15.95" customHeight="1">
      <c r="A23" s="209"/>
      <c r="B23" s="251"/>
      <c r="C23" s="251"/>
      <c r="D23" s="251"/>
      <c r="E23" s="205"/>
      <c r="F23" s="206"/>
      <c r="G23" s="206"/>
      <c r="H23" s="207"/>
    </row>
    <row r="24" spans="1:8" s="162" customFormat="1" ht="15.95" customHeight="1">
      <c r="A24" s="209"/>
      <c r="B24" s="210"/>
      <c r="C24" s="211"/>
      <c r="D24" s="212"/>
      <c r="E24" s="205"/>
      <c r="F24" s="206"/>
      <c r="G24" s="206"/>
      <c r="H24" s="205"/>
    </row>
    <row r="25" spans="1:8" s="162" customFormat="1" ht="15.95" customHeight="1">
      <c r="A25" s="209"/>
      <c r="B25" s="210"/>
      <c r="C25" s="211"/>
      <c r="D25" s="212"/>
      <c r="E25" s="205"/>
      <c r="F25" s="206"/>
      <c r="G25" s="206"/>
      <c r="H25" s="213"/>
    </row>
    <row r="26" spans="1:8" s="162" customFormat="1" ht="26.1" customHeight="1">
      <c r="A26" s="209"/>
      <c r="B26" s="210"/>
      <c r="C26" s="211"/>
      <c r="D26" s="212"/>
      <c r="E26" s="205"/>
      <c r="F26" s="206"/>
      <c r="G26" s="206"/>
      <c r="H26" s="207"/>
    </row>
    <row r="27" spans="1:8" s="162" customFormat="1" ht="26.1" customHeight="1"/>
    <row r="28" spans="1:8" s="162" customFormat="1" ht="26.1" customHeight="1"/>
    <row r="29" spans="1:8" s="162" customFormat="1" ht="26.1" customHeight="1"/>
    <row r="30" spans="1:8" s="162" customFormat="1" ht="26.1" customHeight="1"/>
    <row r="31" spans="1:8" s="162" customFormat="1" ht="26.1" customHeight="1"/>
    <row r="32" spans="1:8" s="162" customFormat="1" ht="26.1" customHeight="1"/>
    <row r="33" spans="1:8" s="162" customFormat="1" ht="26.1" customHeight="1"/>
    <row r="34" spans="1:8" s="162" customFormat="1" ht="26.1" customHeight="1"/>
    <row r="35" spans="1:8" s="162" customFormat="1" ht="26.1" customHeight="1"/>
    <row r="36" spans="1:8" s="162" customFormat="1" ht="26.1" customHeight="1"/>
    <row r="37" spans="1:8" s="162" customFormat="1" ht="26.1" customHeight="1"/>
    <row r="38" spans="1:8" s="162" customFormat="1" ht="26.1" customHeight="1">
      <c r="A38" s="222"/>
      <c r="B38" s="222"/>
      <c r="C38" s="222"/>
      <c r="D38" s="222"/>
      <c r="E38" s="222"/>
      <c r="F38" s="222"/>
      <c r="G38" s="222"/>
      <c r="H38" s="222"/>
    </row>
    <row r="39" spans="1:8" s="162" customFormat="1" ht="26.1" customHeight="1">
      <c r="A39" s="222"/>
      <c r="B39" s="222"/>
      <c r="C39" s="222"/>
      <c r="D39" s="222"/>
      <c r="E39" s="222"/>
      <c r="F39" s="222"/>
      <c r="G39" s="222"/>
      <c r="H39" s="222"/>
    </row>
    <row r="40" spans="1:8" s="162" customFormat="1" ht="26.1" customHeight="1">
      <c r="A40" s="222"/>
      <c r="B40" s="223"/>
      <c r="C40" s="222"/>
      <c r="D40" s="222"/>
      <c r="E40" s="222"/>
      <c r="F40" s="222"/>
      <c r="G40" s="222"/>
      <c r="H40" s="222"/>
    </row>
    <row r="41" spans="1:8" s="162" customFormat="1" ht="26.1" customHeight="1">
      <c r="A41" s="222"/>
      <c r="B41" s="222"/>
      <c r="C41" s="222"/>
      <c r="D41" s="222"/>
      <c r="E41" s="222"/>
      <c r="F41" s="222"/>
      <c r="G41" s="222"/>
      <c r="H41" s="222"/>
    </row>
    <row r="46" spans="1:8" ht="26.1" customHeight="1">
      <c r="B46" s="225"/>
    </row>
  </sheetData>
  <sheetProtection selectLockedCells="1" selectUnlockedCells="1"/>
  <mergeCells count="4">
    <mergeCell ref="A1:D1"/>
    <mergeCell ref="B7:E7"/>
    <mergeCell ref="B23:D23"/>
    <mergeCell ref="B4:D4"/>
  </mergeCells>
  <phoneticPr fontId="39" type="noConversion"/>
  <pageMargins left="0.79000000000000015" right="0.39000000000000007" top="1.21" bottom="0.98" header="0.39000000000000007" footer="0.51"/>
  <pageSetup paperSize="9" scale="81" orientation="portrait" horizontalDpi="4294967292" verticalDpi="4294967292"/>
  <headerFooter>
    <oddFooter>&amp;L&amp;K000000&amp;F</oddFooter>
  </headerFooter>
  <colBreaks count="1" manualBreakCount="1">
    <brk id="8"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30"/>
  <sheetViews>
    <sheetView topLeftCell="A60" zoomScale="150" zoomScaleNormal="150" zoomScalePageLayoutView="150" workbookViewId="0">
      <selection activeCell="E81" activeCellId="3" sqref="E43 E63 E72 E81"/>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253" ht="15">
      <c r="A1" s="1"/>
      <c r="B1" s="2" t="s">
        <v>0</v>
      </c>
      <c r="C1" s="3"/>
      <c r="D1" s="4"/>
      <c r="E1" s="5"/>
      <c r="F1" s="6"/>
    </row>
    <row r="2" spans="1:253" ht="15.75">
      <c r="A2" s="8"/>
      <c r="B2" s="9" t="s">
        <v>221</v>
      </c>
      <c r="C2" s="10"/>
      <c r="D2" s="11"/>
      <c r="E2" s="12"/>
      <c r="F2" s="13"/>
    </row>
    <row r="3" spans="1:253" ht="15.75" thickBot="1">
      <c r="A3" s="14"/>
      <c r="B3" s="15" t="s">
        <v>232</v>
      </c>
      <c r="C3" s="16"/>
      <c r="D3" s="17"/>
      <c r="E3" s="18"/>
      <c r="F3" s="19"/>
    </row>
    <row r="4" spans="1:253" ht="13.5" thickBot="1"/>
    <row r="5" spans="1:253" ht="15.75">
      <c r="A5" s="25"/>
      <c r="B5" s="261" t="s">
        <v>3</v>
      </c>
      <c r="C5" s="261"/>
      <c r="D5" s="261"/>
      <c r="E5" s="261"/>
      <c r="F5" s="26"/>
    </row>
    <row r="6" spans="1:253" ht="27" customHeight="1" thickBot="1">
      <c r="A6" s="27"/>
      <c r="B6" s="269" t="s">
        <v>242</v>
      </c>
      <c r="C6" s="269"/>
      <c r="D6" s="269"/>
      <c r="E6" s="269"/>
      <c r="F6" s="270"/>
    </row>
    <row r="8" spans="1:253" s="24" customFormat="1" ht="14.25">
      <c r="A8" s="20"/>
      <c r="B8" s="31" t="s">
        <v>8</v>
      </c>
      <c r="C8" s="32"/>
      <c r="D8" s="33"/>
      <c r="E8" s="34"/>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row>
    <row r="9" spans="1:253" s="24" customFormat="1" ht="72.95" customHeight="1">
      <c r="A9" s="20"/>
      <c r="B9" s="255" t="s">
        <v>9</v>
      </c>
      <c r="C9" s="255"/>
      <c r="D9" s="255"/>
      <c r="E9" s="255"/>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row>
    <row r="10" spans="1:253" s="24" customFormat="1" ht="14.25">
      <c r="A10" s="20"/>
      <c r="B10" s="30"/>
      <c r="C10" s="22"/>
      <c r="D10" s="23"/>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row>
    <row r="11" spans="1:253" s="24" customFormat="1" ht="15">
      <c r="A11" s="20"/>
      <c r="B11" s="35" t="s">
        <v>10</v>
      </c>
      <c r="C11" s="22"/>
      <c r="D11" s="23"/>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row>
    <row r="12" spans="1:253" s="24" customFormat="1" ht="56.1" customHeight="1">
      <c r="A12" s="20"/>
      <c r="B12" s="254" t="s">
        <v>11</v>
      </c>
      <c r="C12" s="254"/>
      <c r="D12" s="254"/>
      <c r="E12" s="254"/>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row>
    <row r="13" spans="1:253" s="24" customFormat="1" ht="14.25">
      <c r="A13" s="20"/>
      <c r="B13" s="30"/>
      <c r="C13" s="32"/>
      <c r="D13" s="33"/>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row>
    <row r="14" spans="1:253" s="24" customFormat="1" ht="15">
      <c r="A14" s="20"/>
      <c r="B14" s="36" t="s">
        <v>12</v>
      </c>
      <c r="C14" s="32"/>
      <c r="D14" s="33"/>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row>
    <row r="15" spans="1:253" ht="14.25">
      <c r="B15" s="30"/>
    </row>
    <row r="16" spans="1:253" ht="42.95" customHeight="1">
      <c r="A16" s="37" t="s">
        <v>13</v>
      </c>
      <c r="B16" s="254" t="s">
        <v>14</v>
      </c>
      <c r="C16" s="254"/>
      <c r="D16" s="254"/>
      <c r="E16" s="254"/>
    </row>
    <row r="17" spans="1:6" ht="14.25">
      <c r="B17" s="30"/>
    </row>
    <row r="18" spans="1:6" ht="69.95" customHeight="1">
      <c r="A18" s="37" t="s">
        <v>13</v>
      </c>
      <c r="B18" s="254" t="s">
        <v>15</v>
      </c>
      <c r="C18" s="254"/>
      <c r="D18" s="254"/>
      <c r="E18" s="254"/>
    </row>
    <row r="19" spans="1:6" ht="14.25">
      <c r="B19" s="30"/>
    </row>
    <row r="20" spans="1:6" ht="71.099999999999994" customHeight="1">
      <c r="A20" s="37" t="s">
        <v>13</v>
      </c>
      <c r="B20" s="254" t="s">
        <v>16</v>
      </c>
      <c r="C20" s="254"/>
      <c r="D20" s="254"/>
      <c r="E20" s="254"/>
    </row>
    <row r="21" spans="1:6" ht="14.25">
      <c r="B21" s="30"/>
    </row>
    <row r="22" spans="1:6" ht="84.95" customHeight="1">
      <c r="A22" s="37" t="s">
        <v>13</v>
      </c>
      <c r="B22" s="254" t="s">
        <v>17</v>
      </c>
      <c r="C22" s="254"/>
      <c r="D22" s="254"/>
      <c r="E22" s="254"/>
    </row>
    <row r="23" spans="1:6" ht="14.25">
      <c r="B23" s="30"/>
    </row>
    <row r="24" spans="1:6" ht="56.1" customHeight="1">
      <c r="A24" s="37" t="s">
        <v>13</v>
      </c>
      <c r="B24" s="254" t="s">
        <v>18</v>
      </c>
      <c r="C24" s="254"/>
      <c r="D24" s="254"/>
      <c r="E24" s="254"/>
    </row>
    <row r="25" spans="1:6" s="54" customFormat="1" ht="12" customHeight="1">
      <c r="A25" s="77"/>
      <c r="B25" s="78"/>
      <c r="C25" s="78"/>
      <c r="D25" s="79"/>
      <c r="E25" s="80"/>
      <c r="F25" s="80"/>
    </row>
    <row r="26" spans="1:6" s="54" customFormat="1" ht="12.95" customHeight="1">
      <c r="A26" s="37"/>
      <c r="B26" s="256" t="s">
        <v>21</v>
      </c>
      <c r="C26" s="256"/>
      <c r="D26" s="43"/>
      <c r="E26" s="43"/>
      <c r="F26" s="43"/>
    </row>
    <row r="27" spans="1:6" s="54" customFormat="1" ht="12" customHeight="1">
      <c r="A27" s="44" t="s">
        <v>22</v>
      </c>
      <c r="B27" s="44" t="s">
        <v>23</v>
      </c>
      <c r="C27" s="45" t="s">
        <v>24</v>
      </c>
      <c r="D27" s="45" t="s">
        <v>25</v>
      </c>
      <c r="E27" s="46" t="s">
        <v>26</v>
      </c>
      <c r="F27" s="46" t="s">
        <v>27</v>
      </c>
    </row>
    <row r="28" spans="1:6" s="54" customFormat="1" ht="12.95" customHeight="1">
      <c r="A28" s="77"/>
      <c r="B28" s="78"/>
      <c r="C28" s="78"/>
      <c r="D28" s="79"/>
      <c r="E28" s="80"/>
      <c r="F28" s="80"/>
    </row>
    <row r="29" spans="1:6" s="54" customFormat="1" ht="12" customHeight="1">
      <c r="A29" s="38" t="s">
        <v>222</v>
      </c>
      <c r="B29" s="259" t="s">
        <v>38</v>
      </c>
      <c r="C29" s="259"/>
      <c r="D29" s="259"/>
      <c r="E29" s="259"/>
      <c r="F29" s="39"/>
    </row>
    <row r="30" spans="1:6" s="54" customFormat="1" ht="12" customHeight="1">
      <c r="A30" s="81"/>
      <c r="B30" s="82"/>
      <c r="C30" s="82"/>
      <c r="D30" s="82"/>
      <c r="E30" s="82"/>
      <c r="F30" s="83"/>
    </row>
    <row r="31" spans="1:6" s="54" customFormat="1" ht="12" customHeight="1">
      <c r="A31" s="84" t="s">
        <v>223</v>
      </c>
      <c r="B31" s="85" t="s">
        <v>40</v>
      </c>
      <c r="C31" s="85"/>
      <c r="D31" s="85"/>
      <c r="E31" s="85"/>
      <c r="F31" s="86"/>
    </row>
    <row r="32" spans="1:6" s="54" customFormat="1" ht="12" customHeight="1">
      <c r="A32" s="77"/>
      <c r="B32" s="78"/>
      <c r="C32" s="78"/>
      <c r="D32" s="79"/>
      <c r="E32" s="80"/>
      <c r="F32" s="80"/>
    </row>
    <row r="33" spans="1:6" s="54" customFormat="1" ht="12" customHeight="1">
      <c r="A33" s="40">
        <v>1</v>
      </c>
      <c r="B33" s="87" t="s">
        <v>224</v>
      </c>
      <c r="C33" s="87"/>
      <c r="D33" s="79"/>
      <c r="E33" s="80"/>
      <c r="F33" s="80"/>
    </row>
    <row r="34" spans="1:6" s="54" customFormat="1" ht="12" customHeight="1">
      <c r="A34" s="77"/>
      <c r="B34" s="87" t="s">
        <v>67</v>
      </c>
      <c r="C34" s="78"/>
      <c r="D34" s="79"/>
      <c r="E34" s="80"/>
      <c r="F34" s="80"/>
    </row>
    <row r="35" spans="1:6" s="54" customFormat="1" ht="12" customHeight="1">
      <c r="A35" s="77"/>
      <c r="B35" s="87" t="s">
        <v>68</v>
      </c>
      <c r="C35" s="78"/>
      <c r="D35" s="79"/>
      <c r="E35" s="80"/>
      <c r="F35" s="80"/>
    </row>
    <row r="36" spans="1:6" s="54" customFormat="1" ht="12" customHeight="1">
      <c r="A36" s="77"/>
      <c r="B36" s="87" t="s">
        <v>69</v>
      </c>
      <c r="C36" s="78"/>
      <c r="D36" s="79"/>
      <c r="E36" s="80"/>
      <c r="F36" s="80"/>
    </row>
    <row r="37" spans="1:6" s="54" customFormat="1" ht="12" customHeight="1">
      <c r="A37" s="77"/>
      <c r="B37" s="87" t="s">
        <v>70</v>
      </c>
      <c r="C37" s="78"/>
      <c r="D37" s="79"/>
      <c r="E37" s="80"/>
      <c r="F37" s="80"/>
    </row>
    <row r="38" spans="1:6" s="54" customFormat="1" ht="12" customHeight="1">
      <c r="A38" s="77"/>
      <c r="B38" s="87" t="s">
        <v>71</v>
      </c>
      <c r="C38" s="78"/>
      <c r="D38" s="79"/>
      <c r="E38" s="80"/>
      <c r="F38" s="80"/>
    </row>
    <row r="39" spans="1:6" s="54" customFormat="1" ht="12" customHeight="1">
      <c r="A39" s="77"/>
      <c r="B39" s="87" t="s">
        <v>72</v>
      </c>
      <c r="C39" s="78"/>
      <c r="D39" s="79"/>
      <c r="E39" s="80"/>
      <c r="F39" s="80"/>
    </row>
    <row r="40" spans="1:6" s="54" customFormat="1" ht="12" customHeight="1">
      <c r="A40" s="77"/>
      <c r="B40" s="87" t="s">
        <v>73</v>
      </c>
      <c r="C40" s="78"/>
      <c r="D40" s="79"/>
      <c r="E40" s="80"/>
      <c r="F40" s="80"/>
    </row>
    <row r="41" spans="1:6" s="54" customFormat="1" ht="12" customHeight="1">
      <c r="A41" s="77"/>
      <c r="B41" s="87" t="s">
        <v>74</v>
      </c>
      <c r="C41" s="78"/>
      <c r="D41" s="79"/>
      <c r="E41" s="80"/>
      <c r="F41" s="80"/>
    </row>
    <row r="42" spans="1:6" s="54" customFormat="1" ht="12" customHeight="1">
      <c r="A42" s="77"/>
      <c r="B42" s="88" t="s">
        <v>75</v>
      </c>
      <c r="C42" s="78"/>
      <c r="D42" s="79"/>
      <c r="E42" s="80"/>
      <c r="F42" s="80"/>
    </row>
    <row r="43" spans="1:6" s="54" customFormat="1" ht="12" customHeight="1">
      <c r="A43" s="77"/>
      <c r="B43" s="89" t="s">
        <v>225</v>
      </c>
      <c r="C43" s="58" t="s">
        <v>53</v>
      </c>
      <c r="D43" s="56">
        <v>211.1</v>
      </c>
      <c r="E43" s="244"/>
      <c r="F43" s="50">
        <f>D43*E43</f>
        <v>0</v>
      </c>
    </row>
    <row r="44" spans="1:6" s="54" customFormat="1" ht="12" customHeight="1">
      <c r="A44" s="77"/>
      <c r="B44" s="78"/>
      <c r="C44" s="78"/>
      <c r="D44" s="79"/>
      <c r="E44" s="80"/>
      <c r="F44" s="80"/>
    </row>
    <row r="45" spans="1:6" s="54" customFormat="1" ht="12" customHeight="1">
      <c r="A45" s="94"/>
      <c r="B45" s="95" t="s">
        <v>88</v>
      </c>
      <c r="C45" s="95"/>
      <c r="D45" s="96"/>
      <c r="E45" s="97"/>
      <c r="F45" s="97">
        <f>SUM(+F43)</f>
        <v>0</v>
      </c>
    </row>
    <row r="46" spans="1:6">
      <c r="A46" s="144"/>
      <c r="B46" s="145"/>
      <c r="C46" s="146"/>
      <c r="D46" s="147"/>
      <c r="E46" s="148"/>
      <c r="F46" s="148"/>
    </row>
    <row r="47" spans="1:6" ht="12" customHeight="1">
      <c r="A47" s="84" t="s">
        <v>226</v>
      </c>
      <c r="B47" s="257" t="s">
        <v>120</v>
      </c>
      <c r="C47" s="257"/>
      <c r="D47" s="257"/>
      <c r="E47" s="257"/>
      <c r="F47" s="257"/>
    </row>
    <row r="48" spans="1:6">
      <c r="A48" s="144"/>
      <c r="B48" s="145"/>
      <c r="C48" s="146"/>
      <c r="D48" s="147"/>
      <c r="E48" s="148"/>
      <c r="F48" s="148"/>
    </row>
    <row r="49" spans="1:6" ht="14.25">
      <c r="A49" s="40">
        <f>A39+1</f>
        <v>1</v>
      </c>
      <c r="B49" s="87" t="s">
        <v>129</v>
      </c>
      <c r="C49" s="146"/>
      <c r="D49" s="147"/>
      <c r="E49" s="148"/>
      <c r="F49" s="148"/>
    </row>
    <row r="50" spans="1:6" ht="14.25">
      <c r="A50" s="40"/>
      <c r="B50" s="87" t="s">
        <v>130</v>
      </c>
      <c r="C50" s="146"/>
      <c r="D50" s="147"/>
      <c r="E50" s="148"/>
      <c r="F50" s="148"/>
    </row>
    <row r="51" spans="1:6" ht="14.25">
      <c r="A51" s="40"/>
      <c r="B51" s="87" t="s">
        <v>131</v>
      </c>
      <c r="C51" s="146"/>
      <c r="D51" s="147"/>
      <c r="E51" s="148"/>
      <c r="F51" s="148"/>
    </row>
    <row r="52" spans="1:6" ht="14.25">
      <c r="A52" s="40"/>
      <c r="B52" s="87" t="s">
        <v>132</v>
      </c>
      <c r="C52" s="146"/>
      <c r="D52" s="147"/>
      <c r="E52" s="148"/>
      <c r="F52" s="148"/>
    </row>
    <row r="53" spans="1:6" ht="14.25">
      <c r="A53" s="40"/>
      <c r="B53" s="87" t="s">
        <v>133</v>
      </c>
      <c r="C53" s="146"/>
      <c r="D53" s="147"/>
      <c r="E53" s="148"/>
      <c r="F53" s="148"/>
    </row>
    <row r="54" spans="1:6" ht="14.25">
      <c r="A54" s="40"/>
      <c r="B54" s="87" t="s">
        <v>134</v>
      </c>
      <c r="C54" s="87"/>
      <c r="D54" s="147"/>
      <c r="E54" s="148"/>
      <c r="F54" s="148"/>
    </row>
    <row r="55" spans="1:6" ht="14.25">
      <c r="A55" s="40"/>
      <c r="B55" s="87" t="s">
        <v>135</v>
      </c>
      <c r="C55" s="146"/>
      <c r="D55" s="147"/>
      <c r="E55" s="148"/>
      <c r="F55" s="148"/>
    </row>
    <row r="56" spans="1:6" ht="14.25">
      <c r="A56" s="40"/>
      <c r="B56" s="87" t="s">
        <v>136</v>
      </c>
      <c r="C56" s="146"/>
      <c r="D56" s="147"/>
      <c r="E56" s="148"/>
      <c r="F56" s="148"/>
    </row>
    <row r="57" spans="1:6" ht="14.25">
      <c r="A57" s="40"/>
      <c r="B57" s="88" t="s">
        <v>137</v>
      </c>
      <c r="C57" s="146"/>
      <c r="D57" s="147"/>
      <c r="E57" s="148"/>
      <c r="F57" s="148"/>
    </row>
    <row r="58" spans="1:6" ht="15">
      <c r="A58" s="149" t="s">
        <v>13</v>
      </c>
      <c r="B58" s="88" t="s">
        <v>82</v>
      </c>
      <c r="C58" s="146"/>
      <c r="D58" s="147"/>
      <c r="E58" s="148"/>
      <c r="F58" s="148"/>
    </row>
    <row r="59" spans="1:6" ht="15">
      <c r="A59" s="149" t="s">
        <v>13</v>
      </c>
      <c r="B59" s="254" t="s">
        <v>138</v>
      </c>
      <c r="C59" s="254"/>
      <c r="D59" s="254"/>
      <c r="E59" s="254"/>
      <c r="F59" s="148"/>
    </row>
    <row r="60" spans="1:6" ht="15">
      <c r="A60" s="149" t="s">
        <v>13</v>
      </c>
      <c r="B60" s="88" t="s">
        <v>139</v>
      </c>
      <c r="C60" s="146"/>
      <c r="D60" s="147"/>
      <c r="E60" s="148"/>
      <c r="F60" s="148"/>
    </row>
    <row r="61" spans="1:6" ht="15">
      <c r="A61" s="149" t="s">
        <v>13</v>
      </c>
      <c r="B61" s="88" t="s">
        <v>140</v>
      </c>
      <c r="C61" s="146"/>
      <c r="D61" s="147"/>
      <c r="E61" s="148"/>
      <c r="F61" s="148"/>
    </row>
    <row r="62" spans="1:6" ht="15">
      <c r="A62" s="149" t="s">
        <v>13</v>
      </c>
      <c r="B62" s="88" t="s">
        <v>141</v>
      </c>
      <c r="C62" s="146"/>
      <c r="D62" s="147"/>
      <c r="E62" s="148"/>
      <c r="F62" s="148"/>
    </row>
    <row r="63" spans="1:6" ht="14.25">
      <c r="A63" s="40"/>
      <c r="B63" s="150"/>
      <c r="C63" s="58" t="s">
        <v>53</v>
      </c>
      <c r="D63" s="56">
        <v>42.7</v>
      </c>
      <c r="E63" s="244"/>
      <c r="F63" s="50">
        <f>D63*E63</f>
        <v>0</v>
      </c>
    </row>
    <row r="64" spans="1:6">
      <c r="A64" s="144"/>
      <c r="B64" s="145"/>
      <c r="C64" s="146"/>
      <c r="D64" s="147"/>
      <c r="E64" s="148"/>
      <c r="F64" s="148"/>
    </row>
    <row r="65" spans="1:6" ht="14.25">
      <c r="A65" s="40">
        <f>A49+1</f>
        <v>2</v>
      </c>
      <c r="B65" s="87" t="s">
        <v>200</v>
      </c>
      <c r="C65" s="146"/>
      <c r="D65" s="147"/>
      <c r="E65" s="148"/>
      <c r="F65" s="148"/>
    </row>
    <row r="66" spans="1:6" ht="14.25">
      <c r="A66" s="144"/>
      <c r="B66" s="87" t="s">
        <v>146</v>
      </c>
      <c r="C66" s="146"/>
      <c r="D66" s="147"/>
      <c r="E66" s="148"/>
      <c r="F66" s="148"/>
    </row>
    <row r="67" spans="1:6" ht="14.25">
      <c r="A67" s="144"/>
      <c r="B67" s="87" t="s">
        <v>147</v>
      </c>
      <c r="C67" s="146"/>
      <c r="D67" s="147"/>
      <c r="E67" s="148"/>
      <c r="F67" s="148"/>
    </row>
    <row r="68" spans="1:6" ht="14.25">
      <c r="A68" s="144"/>
      <c r="B68" s="87" t="s">
        <v>148</v>
      </c>
      <c r="C68" s="146"/>
      <c r="D68" s="147"/>
      <c r="E68" s="148"/>
      <c r="F68" s="148"/>
    </row>
    <row r="69" spans="1:6" ht="14.25">
      <c r="A69" s="144"/>
      <c r="B69" s="87" t="s">
        <v>149</v>
      </c>
      <c r="C69" s="146"/>
      <c r="D69" s="147"/>
      <c r="E69" s="148"/>
      <c r="F69" s="148"/>
    </row>
    <row r="70" spans="1:6" ht="14.25">
      <c r="A70" s="144"/>
      <c r="B70" s="87" t="s">
        <v>150</v>
      </c>
      <c r="C70" s="146"/>
      <c r="D70" s="147"/>
      <c r="E70" s="148"/>
      <c r="F70" s="148"/>
    </row>
    <row r="71" spans="1:6" ht="14.25">
      <c r="A71" s="144"/>
      <c r="B71" s="88" t="s">
        <v>151</v>
      </c>
      <c r="C71" s="146"/>
      <c r="D71" s="147"/>
      <c r="E71" s="148"/>
      <c r="F71" s="148"/>
    </row>
    <row r="72" spans="1:6" ht="14.25">
      <c r="A72" s="144"/>
      <c r="B72" s="87"/>
      <c r="C72" s="58" t="s">
        <v>152</v>
      </c>
      <c r="D72" s="56">
        <v>20</v>
      </c>
      <c r="E72" s="244"/>
      <c r="F72" s="50">
        <f>D72*E72</f>
        <v>0</v>
      </c>
    </row>
    <row r="73" spans="1:6">
      <c r="A73" s="144"/>
      <c r="B73" s="145"/>
      <c r="C73" s="146"/>
      <c r="D73" s="147"/>
      <c r="E73" s="148"/>
      <c r="F73" s="148"/>
    </row>
    <row r="74" spans="1:6" ht="14.25">
      <c r="A74" s="40">
        <f>A65+1</f>
        <v>3</v>
      </c>
      <c r="B74" s="87" t="s">
        <v>153</v>
      </c>
      <c r="C74" s="146"/>
      <c r="D74" s="147"/>
      <c r="E74" s="148"/>
      <c r="F74" s="148"/>
    </row>
    <row r="75" spans="1:6" ht="14.25">
      <c r="A75" s="40"/>
      <c r="B75" s="87" t="s">
        <v>154</v>
      </c>
      <c r="C75" s="146"/>
      <c r="D75" s="147"/>
      <c r="E75" s="148"/>
      <c r="F75" s="148"/>
    </row>
    <row r="76" spans="1:6" ht="14.25">
      <c r="A76" s="40"/>
      <c r="B76" s="87" t="s">
        <v>155</v>
      </c>
      <c r="C76" s="146"/>
      <c r="D76" s="147"/>
      <c r="E76" s="148"/>
      <c r="F76" s="148"/>
    </row>
    <row r="77" spans="1:6" ht="14.25">
      <c r="A77" s="40"/>
      <c r="B77" s="87" t="s">
        <v>156</v>
      </c>
      <c r="C77" s="146"/>
      <c r="D77" s="147"/>
      <c r="E77" s="148"/>
      <c r="F77" s="148"/>
    </row>
    <row r="78" spans="1:6" ht="14.25">
      <c r="A78" s="40"/>
      <c r="B78" s="87" t="s">
        <v>157</v>
      </c>
      <c r="C78" s="146"/>
      <c r="D78" s="147"/>
      <c r="E78" s="148"/>
      <c r="F78" s="148"/>
    </row>
    <row r="79" spans="1:6" ht="14.25">
      <c r="A79" s="40"/>
      <c r="B79" s="87" t="s">
        <v>158</v>
      </c>
      <c r="C79" s="146"/>
      <c r="D79" s="147"/>
      <c r="E79" s="148"/>
      <c r="F79" s="148"/>
    </row>
    <row r="80" spans="1:6" ht="14.25">
      <c r="A80" s="40"/>
      <c r="B80" s="88" t="s">
        <v>159</v>
      </c>
      <c r="C80" s="146"/>
      <c r="D80" s="147"/>
      <c r="E80" s="148"/>
      <c r="F80" s="148"/>
    </row>
    <row r="81" spans="1:253" ht="14.25">
      <c r="A81" s="40"/>
      <c r="B81" s="88"/>
      <c r="C81" s="58" t="s">
        <v>152</v>
      </c>
      <c r="D81" s="56">
        <v>5</v>
      </c>
      <c r="E81" s="244"/>
      <c r="F81" s="50">
        <f>D81*E81</f>
        <v>0</v>
      </c>
    </row>
    <row r="82" spans="1:253">
      <c r="E82" s="243"/>
    </row>
    <row r="83" spans="1:253" ht="28.5">
      <c r="A83" s="40">
        <f>A74+1</f>
        <v>4</v>
      </c>
      <c r="B83" s="53" t="s">
        <v>36</v>
      </c>
      <c r="C83" s="72" t="s">
        <v>32</v>
      </c>
      <c r="D83" s="66">
        <v>0.03</v>
      </c>
      <c r="E83" s="73">
        <f>+SUM(E82)</f>
        <v>0</v>
      </c>
      <c r="F83" s="73">
        <f>D83*E83</f>
        <v>0</v>
      </c>
    </row>
    <row r="84" spans="1:253" ht="14.25">
      <c r="A84" s="144"/>
      <c r="B84" s="87"/>
      <c r="C84" s="7"/>
      <c r="D84" s="7"/>
      <c r="E84" s="7"/>
      <c r="F84" s="7"/>
    </row>
    <row r="85" spans="1:253" ht="15">
      <c r="A85" s="122"/>
      <c r="B85" s="95" t="s">
        <v>161</v>
      </c>
      <c r="C85" s="95"/>
      <c r="D85" s="96"/>
      <c r="E85" s="97"/>
      <c r="F85" s="97">
        <f>SUM(F63:F83)</f>
        <v>0</v>
      </c>
    </row>
    <row r="87" spans="1:253">
      <c r="A87" s="152"/>
      <c r="B87" s="153" t="s">
        <v>227</v>
      </c>
      <c r="C87" s="154"/>
      <c r="D87" s="155"/>
      <c r="E87" s="156"/>
      <c r="F87" s="157">
        <f>SUM(F45+F85)</f>
        <v>0</v>
      </c>
    </row>
    <row r="94" spans="1:253" s="22" customFormat="1">
      <c r="A94" s="20"/>
      <c r="B94" s="158"/>
      <c r="D94" s="23"/>
      <c r="E94" s="24"/>
      <c r="F94" s="24"/>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row>
    <row r="130" spans="1:253" s="22" customFormat="1">
      <c r="A130" s="20"/>
      <c r="B130" s="158"/>
      <c r="D130" s="23"/>
      <c r="E130" s="24"/>
      <c r="F130" s="24"/>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c r="IP130" s="7"/>
      <c r="IQ130" s="7"/>
      <c r="IR130" s="7"/>
      <c r="IS130" s="7"/>
    </row>
  </sheetData>
  <sheetProtection password="CEA0" sheet="1" objects="1" scenarios="1" selectLockedCells="1"/>
  <mergeCells count="13">
    <mergeCell ref="B5:E5"/>
    <mergeCell ref="B6:F6"/>
    <mergeCell ref="B20:E20"/>
    <mergeCell ref="B9:E9"/>
    <mergeCell ref="B12:E12"/>
    <mergeCell ref="B16:E16"/>
    <mergeCell ref="B18:E18"/>
    <mergeCell ref="B59:E59"/>
    <mergeCell ref="B26:C26"/>
    <mergeCell ref="B29:E29"/>
    <mergeCell ref="B47:F47"/>
    <mergeCell ref="B22:E22"/>
    <mergeCell ref="B24:E24"/>
  </mergeCells>
  <phoneticPr fontId="39" type="noConversion"/>
  <pageMargins left="0.55000000000000004" right="0.16" top="0.59" bottom="0.59" header="0.51" footer="0.51"/>
  <pageSetup paperSize="9" scale="95" orientation="portrait" horizontalDpi="4294967292" verticalDpi="4294967292"/>
  <rowBreaks count="2" manualBreakCount="2">
    <brk id="25" max="5" man="1"/>
    <brk id="87"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31"/>
  <sheetViews>
    <sheetView topLeftCell="A64" zoomScale="150" zoomScaleNormal="150" zoomScalePageLayoutView="150" workbookViewId="0">
      <selection activeCell="E82" activeCellId="3" sqref="E43 E64 E73 E82"/>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229</v>
      </c>
      <c r="C2" s="10"/>
      <c r="D2" s="11"/>
      <c r="E2" s="12"/>
      <c r="F2" s="13"/>
    </row>
    <row r="3" spans="1:6" ht="15.75" thickBot="1">
      <c r="A3" s="14"/>
      <c r="B3" s="15" t="s">
        <v>232</v>
      </c>
      <c r="C3" s="16"/>
      <c r="D3" s="17"/>
      <c r="E3" s="18"/>
      <c r="F3" s="19"/>
    </row>
    <row r="4" spans="1:6" ht="13.5" thickBot="1"/>
    <row r="5" spans="1:6" ht="15.75">
      <c r="A5" s="25"/>
      <c r="B5" s="261" t="s">
        <v>3</v>
      </c>
      <c r="C5" s="261"/>
      <c r="D5" s="261"/>
      <c r="E5" s="261"/>
      <c r="F5" s="26"/>
    </row>
    <row r="6" spans="1:6" ht="27" customHeight="1" thickBot="1">
      <c r="A6" s="27"/>
      <c r="B6" s="262" t="s">
        <v>4</v>
      </c>
      <c r="C6" s="262"/>
      <c r="D6" s="262"/>
      <c r="E6" s="262"/>
      <c r="F6" s="28"/>
    </row>
    <row r="8" spans="1:6" ht="14.25">
      <c r="B8" s="31" t="s">
        <v>8</v>
      </c>
      <c r="C8" s="32"/>
      <c r="D8" s="33"/>
      <c r="E8" s="34"/>
    </row>
    <row r="9" spans="1:6" ht="72.95" customHeight="1">
      <c r="B9" s="255" t="s">
        <v>9</v>
      </c>
      <c r="C9" s="255"/>
      <c r="D9" s="255"/>
      <c r="E9" s="255"/>
    </row>
    <row r="10" spans="1:6" ht="14.25">
      <c r="B10" s="30"/>
    </row>
    <row r="11" spans="1:6" ht="15">
      <c r="B11" s="35" t="s">
        <v>10</v>
      </c>
    </row>
    <row r="12" spans="1:6" ht="56.1" customHeight="1">
      <c r="B12" s="254" t="s">
        <v>11</v>
      </c>
      <c r="C12" s="254"/>
      <c r="D12" s="254"/>
      <c r="E12" s="254"/>
    </row>
    <row r="13" spans="1:6" ht="14.25">
      <c r="B13" s="30"/>
      <c r="C13" s="32"/>
      <c r="D13" s="33"/>
    </row>
    <row r="14" spans="1:6" ht="15">
      <c r="B14" s="36" t="s">
        <v>12</v>
      </c>
      <c r="C14" s="32"/>
      <c r="D14" s="33"/>
    </row>
    <row r="15" spans="1:6" ht="14.25">
      <c r="B15" s="30"/>
    </row>
    <row r="16" spans="1:6" ht="42.95" customHeight="1">
      <c r="A16" s="37" t="s">
        <v>13</v>
      </c>
      <c r="B16" s="254" t="s">
        <v>14</v>
      </c>
      <c r="C16" s="254"/>
      <c r="D16" s="254"/>
      <c r="E16" s="254"/>
    </row>
    <row r="17" spans="1:6" ht="14.25">
      <c r="B17" s="30"/>
    </row>
    <row r="18" spans="1:6" ht="69.95" customHeight="1">
      <c r="A18" s="37" t="s">
        <v>13</v>
      </c>
      <c r="B18" s="254" t="s">
        <v>15</v>
      </c>
      <c r="C18" s="254"/>
      <c r="D18" s="254"/>
      <c r="E18" s="254"/>
    </row>
    <row r="19" spans="1:6" ht="14.25">
      <c r="B19" s="30"/>
    </row>
    <row r="20" spans="1:6" ht="71.099999999999994" customHeight="1">
      <c r="A20" s="37" t="s">
        <v>13</v>
      </c>
      <c r="B20" s="254" t="s">
        <v>16</v>
      </c>
      <c r="C20" s="254"/>
      <c r="D20" s="254"/>
      <c r="E20" s="254"/>
    </row>
    <row r="21" spans="1:6" ht="14.25">
      <c r="B21" s="30"/>
    </row>
    <row r="22" spans="1:6" ht="84.95" customHeight="1">
      <c r="A22" s="37" t="s">
        <v>13</v>
      </c>
      <c r="B22" s="254" t="s">
        <v>17</v>
      </c>
      <c r="C22" s="254"/>
      <c r="D22" s="254"/>
      <c r="E22" s="254"/>
    </row>
    <row r="23" spans="1:6" ht="14.25">
      <c r="B23" s="30"/>
    </row>
    <row r="24" spans="1:6" ht="56.1" customHeight="1">
      <c r="A24" s="37" t="s">
        <v>13</v>
      </c>
      <c r="B24" s="254" t="s">
        <v>18</v>
      </c>
      <c r="C24" s="254"/>
      <c r="D24" s="254"/>
      <c r="E24" s="254"/>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38" t="s">
        <v>37</v>
      </c>
      <c r="B28" s="259" t="s">
        <v>38</v>
      </c>
      <c r="C28" s="259"/>
      <c r="D28" s="259"/>
      <c r="E28" s="259"/>
      <c r="F28" s="39"/>
    </row>
    <row r="29" spans="1:6" s="54" customFormat="1" ht="12" customHeight="1">
      <c r="A29" s="81"/>
      <c r="B29" s="82"/>
      <c r="C29" s="82"/>
      <c r="D29" s="82"/>
      <c r="E29" s="82"/>
      <c r="F29" s="83"/>
    </row>
    <row r="30" spans="1:6" s="54" customFormat="1" ht="12" customHeight="1">
      <c r="A30" s="84" t="s">
        <v>39</v>
      </c>
      <c r="B30" s="85" t="s">
        <v>40</v>
      </c>
      <c r="C30" s="85"/>
      <c r="D30" s="85"/>
      <c r="E30" s="85"/>
      <c r="F30" s="86"/>
    </row>
    <row r="31" spans="1:6" s="54" customFormat="1" ht="12" customHeight="1">
      <c r="A31" s="77"/>
      <c r="B31" s="78"/>
      <c r="C31" s="78"/>
      <c r="D31" s="79"/>
      <c r="E31" s="80"/>
      <c r="F31" s="80"/>
    </row>
    <row r="32" spans="1:6" s="54" customFormat="1" ht="12" customHeight="1">
      <c r="A32" s="40">
        <v>1</v>
      </c>
      <c r="B32" s="87" t="s">
        <v>54</v>
      </c>
      <c r="C32" s="78"/>
      <c r="D32" s="79"/>
      <c r="E32" s="80"/>
      <c r="F32" s="80"/>
    </row>
    <row r="33" spans="1:6" s="54" customFormat="1" ht="12" customHeight="1">
      <c r="A33" s="77"/>
      <c r="B33" s="87" t="s">
        <v>55</v>
      </c>
      <c r="C33" s="78"/>
      <c r="D33" s="79"/>
      <c r="E33" s="80"/>
      <c r="F33" s="80"/>
    </row>
    <row r="34" spans="1:6" s="54" customFormat="1" ht="12" customHeight="1">
      <c r="A34" s="77"/>
      <c r="B34" s="87" t="s">
        <v>56</v>
      </c>
      <c r="C34" s="78"/>
      <c r="D34" s="79"/>
      <c r="E34" s="80"/>
      <c r="F34" s="80"/>
    </row>
    <row r="35" spans="1:6" s="54" customFormat="1" ht="12" customHeight="1">
      <c r="A35" s="77"/>
      <c r="B35" s="87" t="s">
        <v>57</v>
      </c>
      <c r="C35" s="78"/>
      <c r="D35" s="79"/>
      <c r="E35" s="80"/>
      <c r="F35" s="80"/>
    </row>
    <row r="36" spans="1:6" s="54" customFormat="1" ht="12" customHeight="1">
      <c r="A36" s="77"/>
      <c r="B36" s="87" t="s">
        <v>58</v>
      </c>
      <c r="C36" s="78"/>
      <c r="D36" s="79"/>
      <c r="E36" s="80"/>
      <c r="F36" s="80"/>
    </row>
    <row r="37" spans="1:6" s="54" customFormat="1" ht="12" customHeight="1">
      <c r="A37" s="77"/>
      <c r="B37" s="87" t="s">
        <v>59</v>
      </c>
      <c r="C37" s="78"/>
      <c r="D37" s="79"/>
      <c r="E37" s="80"/>
      <c r="F37" s="80"/>
    </row>
    <row r="38" spans="1:6" s="54" customFormat="1" ht="12" customHeight="1">
      <c r="A38" s="77"/>
      <c r="B38" s="87" t="s">
        <v>60</v>
      </c>
      <c r="C38" s="78"/>
      <c r="D38" s="79"/>
      <c r="E38" s="80"/>
      <c r="F38" s="80"/>
    </row>
    <row r="39" spans="1:6" s="54" customFormat="1" ht="12" customHeight="1">
      <c r="A39" s="77"/>
      <c r="B39" s="87" t="s">
        <v>61</v>
      </c>
      <c r="C39" s="78"/>
      <c r="D39" s="79"/>
      <c r="E39" s="80"/>
      <c r="F39" s="80"/>
    </row>
    <row r="40" spans="1:6" s="54" customFormat="1" ht="12" customHeight="1">
      <c r="A40" s="77"/>
      <c r="B40" s="87" t="s">
        <v>62</v>
      </c>
      <c r="C40" s="78"/>
      <c r="D40" s="79"/>
      <c r="E40" s="80"/>
      <c r="F40" s="80"/>
    </row>
    <row r="41" spans="1:6" s="54" customFormat="1" ht="12" customHeight="1">
      <c r="A41" s="77"/>
      <c r="B41" s="87" t="s">
        <v>63</v>
      </c>
      <c r="C41" s="78"/>
      <c r="D41" s="79"/>
      <c r="E41" s="80"/>
      <c r="F41" s="80"/>
    </row>
    <row r="42" spans="1:6" s="54" customFormat="1" ht="12" customHeight="1">
      <c r="A42" s="77"/>
      <c r="B42" s="88" t="s">
        <v>64</v>
      </c>
      <c r="C42" s="78"/>
      <c r="D42" s="79"/>
      <c r="E42" s="80"/>
      <c r="F42" s="80"/>
    </row>
    <row r="43" spans="1:6" s="54" customFormat="1" ht="12" customHeight="1">
      <c r="A43" s="77"/>
      <c r="B43" s="89" t="s">
        <v>230</v>
      </c>
      <c r="C43" s="58" t="s">
        <v>53</v>
      </c>
      <c r="D43" s="56">
        <v>76.5</v>
      </c>
      <c r="E43" s="244"/>
      <c r="F43" s="50">
        <f>D43*E43</f>
        <v>0</v>
      </c>
    </row>
    <row r="44" spans="1:6" s="54" customFormat="1" ht="12" customHeight="1">
      <c r="A44" s="77"/>
      <c r="B44" s="78"/>
      <c r="C44" s="78"/>
      <c r="D44" s="79"/>
      <c r="E44" s="80"/>
      <c r="F44" s="80"/>
    </row>
    <row r="45" spans="1:6" s="54" customFormat="1" ht="12" customHeight="1">
      <c r="A45" s="94"/>
      <c r="B45" s="95" t="s">
        <v>88</v>
      </c>
      <c r="C45" s="95"/>
      <c r="D45" s="96"/>
      <c r="E45" s="97"/>
      <c r="F45" s="97">
        <f>SUM(F43)</f>
        <v>0</v>
      </c>
    </row>
    <row r="46" spans="1:6" s="54" customFormat="1" ht="12" customHeight="1">
      <c r="A46" s="77"/>
      <c r="B46" s="78"/>
      <c r="C46" s="78"/>
      <c r="D46" s="79"/>
      <c r="E46" s="80"/>
      <c r="F46" s="80"/>
    </row>
    <row r="47" spans="1:6">
      <c r="A47" s="144"/>
      <c r="B47" s="145"/>
      <c r="C47" s="146"/>
      <c r="D47" s="147"/>
      <c r="E47" s="148"/>
      <c r="F47" s="148"/>
    </row>
    <row r="48" spans="1:6" ht="12" customHeight="1">
      <c r="A48" s="84" t="s">
        <v>89</v>
      </c>
      <c r="B48" s="257" t="s">
        <v>199</v>
      </c>
      <c r="C48" s="257"/>
      <c r="D48" s="257"/>
      <c r="E48" s="257"/>
      <c r="F48" s="257"/>
    </row>
    <row r="49" spans="1:6">
      <c r="A49" s="144"/>
      <c r="B49" s="145"/>
      <c r="C49" s="146"/>
      <c r="D49" s="147"/>
      <c r="E49" s="148"/>
      <c r="F49" s="148"/>
    </row>
    <row r="50" spans="1:6" ht="14.25">
      <c r="A50" s="40">
        <f>A38+1</f>
        <v>1</v>
      </c>
      <c r="B50" s="87" t="s">
        <v>129</v>
      </c>
      <c r="C50" s="146"/>
      <c r="D50" s="147"/>
      <c r="E50" s="148"/>
      <c r="F50" s="148"/>
    </row>
    <row r="51" spans="1:6" ht="14.25">
      <c r="A51" s="40"/>
      <c r="B51" s="87" t="s">
        <v>130</v>
      </c>
      <c r="C51" s="146"/>
      <c r="D51" s="147"/>
      <c r="E51" s="148"/>
      <c r="F51" s="148"/>
    </row>
    <row r="52" spans="1:6" ht="14.25">
      <c r="A52" s="40"/>
      <c r="B52" s="87" t="s">
        <v>131</v>
      </c>
      <c r="C52" s="146"/>
      <c r="D52" s="147"/>
      <c r="E52" s="148"/>
      <c r="F52" s="148"/>
    </row>
    <row r="53" spans="1:6" ht="14.25">
      <c r="A53" s="40"/>
      <c r="B53" s="87" t="s">
        <v>132</v>
      </c>
      <c r="C53" s="146"/>
      <c r="D53" s="147"/>
      <c r="E53" s="148"/>
      <c r="F53" s="148"/>
    </row>
    <row r="54" spans="1:6" ht="14.25">
      <c r="A54" s="40"/>
      <c r="B54" s="87" t="s">
        <v>133</v>
      </c>
      <c r="C54" s="146"/>
      <c r="D54" s="147"/>
      <c r="E54" s="148"/>
      <c r="F54" s="148"/>
    </row>
    <row r="55" spans="1:6" ht="14.25">
      <c r="A55" s="40"/>
      <c r="B55" s="87" t="s">
        <v>134</v>
      </c>
      <c r="C55" s="87"/>
      <c r="D55" s="147"/>
      <c r="E55" s="148"/>
      <c r="F55" s="148"/>
    </row>
    <row r="56" spans="1:6" ht="14.25">
      <c r="A56" s="40"/>
      <c r="B56" s="87" t="s">
        <v>135</v>
      </c>
      <c r="C56" s="146"/>
      <c r="D56" s="147"/>
      <c r="E56" s="148"/>
      <c r="F56" s="148"/>
    </row>
    <row r="57" spans="1:6" ht="14.25">
      <c r="A57" s="40"/>
      <c r="B57" s="87" t="s">
        <v>136</v>
      </c>
      <c r="C57" s="146"/>
      <c r="D57" s="147"/>
      <c r="E57" s="148"/>
      <c r="F57" s="148"/>
    </row>
    <row r="58" spans="1:6" ht="14.25">
      <c r="A58" s="40"/>
      <c r="B58" s="88" t="s">
        <v>137</v>
      </c>
      <c r="C58" s="146"/>
      <c r="D58" s="147"/>
      <c r="E58" s="148"/>
      <c r="F58" s="148"/>
    </row>
    <row r="59" spans="1:6" ht="15">
      <c r="A59" s="149" t="s">
        <v>13</v>
      </c>
      <c r="B59" s="88" t="s">
        <v>82</v>
      </c>
      <c r="C59" s="146"/>
      <c r="D59" s="147"/>
      <c r="E59" s="148"/>
      <c r="F59" s="148"/>
    </row>
    <row r="60" spans="1:6" ht="15">
      <c r="A60" s="149" t="s">
        <v>13</v>
      </c>
      <c r="B60" s="254" t="s">
        <v>138</v>
      </c>
      <c r="C60" s="254"/>
      <c r="D60" s="254"/>
      <c r="E60" s="254"/>
      <c r="F60" s="148"/>
    </row>
    <row r="61" spans="1:6" ht="15">
      <c r="A61" s="149" t="s">
        <v>13</v>
      </c>
      <c r="B61" s="88" t="s">
        <v>139</v>
      </c>
      <c r="C61" s="146"/>
      <c r="D61" s="147"/>
      <c r="E61" s="148"/>
      <c r="F61" s="148"/>
    </row>
    <row r="62" spans="1:6" ht="15">
      <c r="A62" s="149" t="s">
        <v>13</v>
      </c>
      <c r="B62" s="88" t="s">
        <v>140</v>
      </c>
      <c r="C62" s="146"/>
      <c r="D62" s="147"/>
      <c r="E62" s="148"/>
      <c r="F62" s="148"/>
    </row>
    <row r="63" spans="1:6" ht="15">
      <c r="A63" s="149" t="s">
        <v>13</v>
      </c>
      <c r="B63" s="88" t="s">
        <v>141</v>
      </c>
      <c r="C63" s="146"/>
      <c r="D63" s="147"/>
      <c r="E63" s="148"/>
      <c r="F63" s="148"/>
    </row>
    <row r="64" spans="1:6" ht="14.25">
      <c r="A64" s="40"/>
      <c r="B64" s="150"/>
      <c r="C64" s="58" t="s">
        <v>53</v>
      </c>
      <c r="D64" s="56">
        <v>253.3</v>
      </c>
      <c r="E64" s="244"/>
      <c r="F64" s="50">
        <f>D64*E64</f>
        <v>0</v>
      </c>
    </row>
    <row r="65" spans="1:6">
      <c r="A65" s="144"/>
      <c r="B65" s="145"/>
      <c r="C65" s="146"/>
      <c r="D65" s="147"/>
      <c r="E65" s="148"/>
      <c r="F65" s="148"/>
    </row>
    <row r="66" spans="1:6" ht="14.25">
      <c r="A66" s="40">
        <f>A50+1</f>
        <v>2</v>
      </c>
      <c r="B66" s="87" t="s">
        <v>200</v>
      </c>
      <c r="C66" s="146"/>
      <c r="D66" s="147"/>
      <c r="E66" s="148"/>
      <c r="F66" s="148"/>
    </row>
    <row r="67" spans="1:6" ht="14.25">
      <c r="A67" s="144"/>
      <c r="B67" s="87" t="s">
        <v>146</v>
      </c>
      <c r="C67" s="146"/>
      <c r="D67" s="147"/>
      <c r="E67" s="148"/>
      <c r="F67" s="148"/>
    </row>
    <row r="68" spans="1:6" ht="14.25">
      <c r="A68" s="144"/>
      <c r="B68" s="87" t="s">
        <v>147</v>
      </c>
      <c r="C68" s="146"/>
      <c r="D68" s="147"/>
      <c r="E68" s="148"/>
      <c r="F68" s="148"/>
    </row>
    <row r="69" spans="1:6" ht="14.25">
      <c r="A69" s="144"/>
      <c r="B69" s="87" t="s">
        <v>148</v>
      </c>
      <c r="C69" s="146"/>
      <c r="D69" s="147"/>
      <c r="E69" s="148"/>
      <c r="F69" s="148"/>
    </row>
    <row r="70" spans="1:6" ht="14.25">
      <c r="A70" s="144"/>
      <c r="B70" s="87" t="s">
        <v>149</v>
      </c>
      <c r="C70" s="146"/>
      <c r="D70" s="147"/>
      <c r="E70" s="148"/>
      <c r="F70" s="148"/>
    </row>
    <row r="71" spans="1:6" ht="14.25">
      <c r="A71" s="144"/>
      <c r="B71" s="87" t="s">
        <v>150</v>
      </c>
      <c r="C71" s="146"/>
      <c r="D71" s="147"/>
      <c r="E71" s="148"/>
      <c r="F71" s="148"/>
    </row>
    <row r="72" spans="1:6" ht="14.25">
      <c r="A72" s="144"/>
      <c r="B72" s="88" t="s">
        <v>151</v>
      </c>
      <c r="C72" s="146"/>
      <c r="D72" s="147"/>
      <c r="E72" s="148"/>
      <c r="F72" s="148"/>
    </row>
    <row r="73" spans="1:6" ht="14.25">
      <c r="A73" s="144"/>
      <c r="B73" s="87"/>
      <c r="C73" s="58" t="s">
        <v>152</v>
      </c>
      <c r="D73" s="56">
        <v>20</v>
      </c>
      <c r="E73" s="244"/>
      <c r="F73" s="50">
        <f>D73*E73</f>
        <v>0</v>
      </c>
    </row>
    <row r="74" spans="1:6">
      <c r="A74" s="144"/>
      <c r="B74" s="145"/>
      <c r="C74" s="146"/>
      <c r="D74" s="147"/>
      <c r="E74" s="148"/>
      <c r="F74" s="148"/>
    </row>
    <row r="75" spans="1:6" ht="14.25">
      <c r="A75" s="40">
        <f>A66+1</f>
        <v>3</v>
      </c>
      <c r="B75" s="87" t="s">
        <v>153</v>
      </c>
      <c r="C75" s="146"/>
      <c r="D75" s="147"/>
      <c r="E75" s="148"/>
      <c r="F75" s="148"/>
    </row>
    <row r="76" spans="1:6" ht="14.25">
      <c r="A76" s="40"/>
      <c r="B76" s="87" t="s">
        <v>154</v>
      </c>
      <c r="C76" s="146"/>
      <c r="D76" s="147"/>
      <c r="E76" s="148"/>
      <c r="F76" s="148"/>
    </row>
    <row r="77" spans="1:6" ht="14.25">
      <c r="A77" s="40"/>
      <c r="B77" s="87" t="s">
        <v>155</v>
      </c>
      <c r="C77" s="146"/>
      <c r="D77" s="147"/>
      <c r="E77" s="148"/>
      <c r="F77" s="148"/>
    </row>
    <row r="78" spans="1:6" ht="14.25">
      <c r="A78" s="40"/>
      <c r="B78" s="87" t="s">
        <v>156</v>
      </c>
      <c r="C78" s="146"/>
      <c r="D78" s="147"/>
      <c r="E78" s="148"/>
      <c r="F78" s="148"/>
    </row>
    <row r="79" spans="1:6" ht="14.25">
      <c r="A79" s="40"/>
      <c r="B79" s="87" t="s">
        <v>157</v>
      </c>
      <c r="C79" s="146"/>
      <c r="D79" s="147"/>
      <c r="E79" s="148"/>
      <c r="F79" s="148"/>
    </row>
    <row r="80" spans="1:6" ht="14.25">
      <c r="A80" s="40"/>
      <c r="B80" s="87" t="s">
        <v>158</v>
      </c>
      <c r="C80" s="146"/>
      <c r="D80" s="147"/>
      <c r="E80" s="148"/>
      <c r="F80" s="148"/>
    </row>
    <row r="81" spans="1:253" ht="14.25">
      <c r="A81" s="40"/>
      <c r="B81" s="88" t="s">
        <v>159</v>
      </c>
      <c r="C81" s="146"/>
      <c r="D81" s="147"/>
      <c r="E81" s="148"/>
      <c r="F81" s="148"/>
    </row>
    <row r="82" spans="1:253" ht="14.25">
      <c r="A82" s="40"/>
      <c r="B82" s="88"/>
      <c r="C82" s="58" t="s">
        <v>152</v>
      </c>
      <c r="D82" s="56">
        <v>15</v>
      </c>
      <c r="E82" s="244"/>
      <c r="F82" s="50">
        <f>D82*E82</f>
        <v>0</v>
      </c>
    </row>
    <row r="83" spans="1:253">
      <c r="E83" s="243">
        <f>SUM(F64:F82)</f>
        <v>0</v>
      </c>
    </row>
    <row r="84" spans="1:253" ht="28.5">
      <c r="A84" s="40">
        <f>A75+1</f>
        <v>4</v>
      </c>
      <c r="B84" s="53" t="s">
        <v>36</v>
      </c>
      <c r="C84" s="72" t="s">
        <v>32</v>
      </c>
      <c r="D84" s="66">
        <v>0.03</v>
      </c>
      <c r="E84" s="73">
        <f>+SUM(E83)</f>
        <v>0</v>
      </c>
      <c r="F84" s="73">
        <f>D84*E84</f>
        <v>0</v>
      </c>
    </row>
    <row r="85" spans="1:253" ht="14.25">
      <c r="A85" s="144"/>
      <c r="B85" s="87"/>
      <c r="C85" s="7"/>
      <c r="D85" s="7"/>
      <c r="E85" s="7"/>
      <c r="F85" s="7"/>
    </row>
    <row r="86" spans="1:253" ht="15">
      <c r="A86" s="122"/>
      <c r="B86" s="95" t="s">
        <v>161</v>
      </c>
      <c r="C86" s="95"/>
      <c r="D86" s="96"/>
      <c r="E86" s="97"/>
      <c r="F86" s="97">
        <f>SUM(F64:F84)</f>
        <v>0</v>
      </c>
    </row>
    <row r="88" spans="1:253">
      <c r="A88" s="152"/>
      <c r="B88" s="153" t="s">
        <v>227</v>
      </c>
      <c r="C88" s="154"/>
      <c r="D88" s="155"/>
      <c r="E88" s="156"/>
      <c r="F88" s="157">
        <f>SUM(F45+F86)</f>
        <v>0</v>
      </c>
    </row>
    <row r="95" spans="1:253" s="22" customFormat="1">
      <c r="A95" s="20"/>
      <c r="B95" s="158"/>
      <c r="D95" s="23"/>
      <c r="E95" s="24"/>
      <c r="F95" s="24"/>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row>
    <row r="131" spans="1:253" s="22" customFormat="1">
      <c r="A131" s="20"/>
      <c r="B131" s="158"/>
      <c r="D131" s="23"/>
      <c r="E131" s="24"/>
      <c r="F131" s="24"/>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c r="IR131" s="7"/>
      <c r="IS131" s="7"/>
    </row>
  </sheetData>
  <sheetProtection password="CEA0" sheet="1" objects="1" scenarios="1" selectLockedCells="1"/>
  <mergeCells count="13">
    <mergeCell ref="B5:E5"/>
    <mergeCell ref="B6:E6"/>
    <mergeCell ref="B20:E20"/>
    <mergeCell ref="B9:E9"/>
    <mergeCell ref="B12:E12"/>
    <mergeCell ref="B16:E16"/>
    <mergeCell ref="B18:E18"/>
    <mergeCell ref="B28:E28"/>
    <mergeCell ref="B48:F48"/>
    <mergeCell ref="B60:E60"/>
    <mergeCell ref="B22:E22"/>
    <mergeCell ref="B24:E24"/>
    <mergeCell ref="B25:C25"/>
  </mergeCells>
  <phoneticPr fontId="39" type="noConversion"/>
  <pageMargins left="0.55000000000000004" right="0.16" top="0.59" bottom="0.59" header="0.51" footer="0.51"/>
  <pageSetup paperSize="9" scale="91" orientation="portrait" horizontalDpi="4294967292" verticalDpi="4294967292"/>
  <headerFooter>
    <oddFooter>&amp;L&amp;K000000&amp;A&amp;R&amp;K000000&amp;P</oddFooter>
  </headerFooter>
  <rowBreaks count="1" manualBreakCount="1">
    <brk id="24"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96"/>
  <sheetViews>
    <sheetView topLeftCell="A25" zoomScale="150" zoomScaleNormal="150" zoomScalePageLayoutView="150" workbookViewId="0">
      <selection activeCell="E47" activeCellId="1" sqref="E38 E47"/>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231</v>
      </c>
      <c r="C2" s="10"/>
      <c r="D2" s="11"/>
      <c r="E2" s="12"/>
      <c r="F2" s="13"/>
    </row>
    <row r="3" spans="1:6" ht="15.75" thickBot="1">
      <c r="A3" s="14"/>
      <c r="B3" s="15" t="s">
        <v>2</v>
      </c>
      <c r="C3" s="16"/>
      <c r="D3" s="17"/>
      <c r="E3" s="18"/>
      <c r="F3" s="19"/>
    </row>
    <row r="4" spans="1:6" ht="13.5" thickBot="1"/>
    <row r="5" spans="1:6" ht="15.75">
      <c r="A5" s="25"/>
      <c r="B5" s="267" t="s">
        <v>3</v>
      </c>
      <c r="C5" s="267"/>
      <c r="D5" s="267"/>
      <c r="E5" s="267"/>
      <c r="F5" s="26"/>
    </row>
    <row r="6" spans="1:6" ht="27" customHeight="1" thickBot="1">
      <c r="A6" s="27"/>
      <c r="B6" s="262" t="s">
        <v>4</v>
      </c>
      <c r="C6" s="262"/>
      <c r="D6" s="262"/>
      <c r="E6" s="262"/>
      <c r="F6" s="28"/>
    </row>
    <row r="8" spans="1:6" ht="14.25">
      <c r="B8" s="31" t="s">
        <v>8</v>
      </c>
      <c r="C8" s="32"/>
      <c r="D8" s="33"/>
      <c r="E8" s="34"/>
    </row>
    <row r="9" spans="1:6" ht="72.95" customHeight="1">
      <c r="B9" s="255" t="s">
        <v>9</v>
      </c>
      <c r="C9" s="255"/>
      <c r="D9" s="255"/>
      <c r="E9" s="255"/>
    </row>
    <row r="10" spans="1:6" ht="14.25">
      <c r="B10" s="30"/>
    </row>
    <row r="11" spans="1:6" ht="15">
      <c r="B11" s="35" t="s">
        <v>10</v>
      </c>
    </row>
    <row r="12" spans="1:6" ht="56.1" customHeight="1">
      <c r="B12" s="254" t="s">
        <v>11</v>
      </c>
      <c r="C12" s="254"/>
      <c r="D12" s="254"/>
      <c r="E12" s="254"/>
    </row>
    <row r="13" spans="1:6" ht="14.25">
      <c r="B13" s="30"/>
      <c r="C13" s="32"/>
      <c r="D13" s="33"/>
    </row>
    <row r="14" spans="1:6" ht="15">
      <c r="B14" s="36" t="s">
        <v>12</v>
      </c>
      <c r="C14" s="32"/>
      <c r="D14" s="33"/>
    </row>
    <row r="15" spans="1:6" ht="14.25">
      <c r="B15" s="30"/>
    </row>
    <row r="16" spans="1:6" ht="42.95" customHeight="1">
      <c r="A16" s="37" t="s">
        <v>13</v>
      </c>
      <c r="B16" s="254" t="s">
        <v>14</v>
      </c>
      <c r="C16" s="254"/>
      <c r="D16" s="254"/>
      <c r="E16" s="254"/>
    </row>
    <row r="17" spans="1:6" ht="14.25">
      <c r="B17" s="30"/>
    </row>
    <row r="18" spans="1:6" ht="69.95" customHeight="1">
      <c r="A18" s="37" t="s">
        <v>13</v>
      </c>
      <c r="B18" s="254" t="s">
        <v>15</v>
      </c>
      <c r="C18" s="254"/>
      <c r="D18" s="254"/>
      <c r="E18" s="254"/>
    </row>
    <row r="19" spans="1:6" ht="14.25">
      <c r="B19" s="30"/>
    </row>
    <row r="20" spans="1:6" ht="71.099999999999994" customHeight="1">
      <c r="A20" s="37" t="s">
        <v>13</v>
      </c>
      <c r="B20" s="254" t="s">
        <v>16</v>
      </c>
      <c r="C20" s="254"/>
      <c r="D20" s="254"/>
      <c r="E20" s="254"/>
    </row>
    <row r="21" spans="1:6" ht="14.25">
      <c r="B21" s="30"/>
    </row>
    <row r="22" spans="1:6" ht="84.95" customHeight="1">
      <c r="A22" s="37" t="s">
        <v>13</v>
      </c>
      <c r="B22" s="254" t="s">
        <v>17</v>
      </c>
      <c r="C22" s="254"/>
      <c r="D22" s="254"/>
      <c r="E22" s="254"/>
    </row>
    <row r="23" spans="1:6" ht="14.25">
      <c r="B23" s="30"/>
    </row>
    <row r="24" spans="1:6" ht="56.1" customHeight="1">
      <c r="A24" s="37" t="s">
        <v>13</v>
      </c>
      <c r="B24" s="254" t="s">
        <v>18</v>
      </c>
      <c r="C24" s="254"/>
      <c r="D24" s="254"/>
      <c r="E24" s="254"/>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38" t="s">
        <v>37</v>
      </c>
      <c r="B28" s="259" t="s">
        <v>38</v>
      </c>
      <c r="C28" s="259"/>
      <c r="D28" s="259"/>
      <c r="E28" s="259"/>
      <c r="F28" s="39"/>
    </row>
    <row r="29" spans="1:6" s="54" customFormat="1" ht="12" customHeight="1">
      <c r="A29" s="81"/>
      <c r="B29" s="82"/>
      <c r="C29" s="82"/>
      <c r="D29" s="82"/>
      <c r="E29" s="82"/>
      <c r="F29" s="83"/>
    </row>
    <row r="30" spans="1:6">
      <c r="A30" s="144"/>
      <c r="B30" s="145"/>
      <c r="C30" s="146"/>
      <c r="D30" s="147"/>
      <c r="E30" s="148"/>
      <c r="F30" s="148"/>
    </row>
    <row r="31" spans="1:6" ht="14.25">
      <c r="A31" s="40">
        <v>1</v>
      </c>
      <c r="B31" s="87" t="s">
        <v>200</v>
      </c>
      <c r="C31" s="146"/>
      <c r="D31" s="147"/>
      <c r="E31" s="148"/>
      <c r="F31" s="148"/>
    </row>
    <row r="32" spans="1:6" ht="14.25">
      <c r="A32" s="144"/>
      <c r="B32" s="87" t="s">
        <v>146</v>
      </c>
      <c r="C32" s="146"/>
      <c r="D32" s="147"/>
      <c r="E32" s="148"/>
      <c r="F32" s="148"/>
    </row>
    <row r="33" spans="1:6" ht="14.25">
      <c r="A33" s="144"/>
      <c r="B33" s="87" t="s">
        <v>147</v>
      </c>
      <c r="C33" s="146"/>
      <c r="D33" s="147"/>
      <c r="E33" s="148"/>
      <c r="F33" s="148"/>
    </row>
    <row r="34" spans="1:6" ht="14.25">
      <c r="A34" s="144"/>
      <c r="B34" s="87" t="s">
        <v>148</v>
      </c>
      <c r="C34" s="146"/>
      <c r="D34" s="147"/>
      <c r="E34" s="148"/>
      <c r="F34" s="148"/>
    </row>
    <row r="35" spans="1:6" ht="14.25">
      <c r="A35" s="144"/>
      <c r="B35" s="87" t="s">
        <v>149</v>
      </c>
      <c r="C35" s="146"/>
      <c r="D35" s="147"/>
      <c r="E35" s="148"/>
      <c r="F35" s="148"/>
    </row>
    <row r="36" spans="1:6" ht="14.25">
      <c r="A36" s="144"/>
      <c r="B36" s="87" t="s">
        <v>150</v>
      </c>
      <c r="C36" s="146"/>
      <c r="D36" s="147"/>
      <c r="E36" s="148"/>
      <c r="F36" s="148"/>
    </row>
    <row r="37" spans="1:6" ht="14.25">
      <c r="A37" s="144"/>
      <c r="B37" s="88" t="s">
        <v>151</v>
      </c>
      <c r="C37" s="146"/>
      <c r="D37" s="147"/>
      <c r="E37" s="148"/>
      <c r="F37" s="148"/>
    </row>
    <row r="38" spans="1:6" ht="14.25">
      <c r="A38" s="144"/>
      <c r="B38" s="87"/>
      <c r="C38" s="58" t="s">
        <v>152</v>
      </c>
      <c r="D38" s="56">
        <v>20</v>
      </c>
      <c r="E38" s="244"/>
      <c r="F38" s="50">
        <f>D38*E38</f>
        <v>0</v>
      </c>
    </row>
    <row r="39" spans="1:6">
      <c r="A39" s="144"/>
      <c r="B39" s="145"/>
      <c r="C39" s="146"/>
      <c r="D39" s="147"/>
      <c r="E39" s="148"/>
      <c r="F39" s="148"/>
    </row>
    <row r="40" spans="1:6" ht="14.25">
      <c r="A40" s="40">
        <f>A31+1</f>
        <v>2</v>
      </c>
      <c r="B40" s="87" t="s">
        <v>153</v>
      </c>
      <c r="C40" s="146"/>
      <c r="D40" s="147"/>
      <c r="E40" s="148"/>
      <c r="F40" s="148"/>
    </row>
    <row r="41" spans="1:6" ht="14.25">
      <c r="A41" s="40"/>
      <c r="B41" s="87" t="s">
        <v>154</v>
      </c>
      <c r="C41" s="146"/>
      <c r="D41" s="147"/>
      <c r="E41" s="148"/>
      <c r="F41" s="148"/>
    </row>
    <row r="42" spans="1:6" ht="14.25">
      <c r="A42" s="40"/>
      <c r="B42" s="87" t="s">
        <v>155</v>
      </c>
      <c r="C42" s="146"/>
      <c r="D42" s="147"/>
      <c r="E42" s="148"/>
      <c r="F42" s="148"/>
    </row>
    <row r="43" spans="1:6" ht="14.25">
      <c r="A43" s="40"/>
      <c r="B43" s="87" t="s">
        <v>156</v>
      </c>
      <c r="C43" s="146"/>
      <c r="D43" s="147"/>
      <c r="E43" s="148"/>
      <c r="F43" s="148"/>
    </row>
    <row r="44" spans="1:6" ht="14.25">
      <c r="A44" s="40"/>
      <c r="B44" s="87" t="s">
        <v>157</v>
      </c>
      <c r="C44" s="146"/>
      <c r="D44" s="147"/>
      <c r="E44" s="148"/>
      <c r="F44" s="148"/>
    </row>
    <row r="45" spans="1:6" ht="14.25">
      <c r="A45" s="40"/>
      <c r="B45" s="87" t="s">
        <v>158</v>
      </c>
      <c r="C45" s="146"/>
      <c r="D45" s="147"/>
      <c r="E45" s="148"/>
      <c r="F45" s="148"/>
    </row>
    <row r="46" spans="1:6" ht="14.25">
      <c r="A46" s="40"/>
      <c r="B46" s="88" t="s">
        <v>159</v>
      </c>
      <c r="C46" s="146"/>
      <c r="D46" s="147"/>
      <c r="E46" s="148"/>
      <c r="F46" s="148"/>
    </row>
    <row r="47" spans="1:6" ht="14.25">
      <c r="A47" s="40"/>
      <c r="B47" s="88"/>
      <c r="C47" s="58" t="s">
        <v>152</v>
      </c>
      <c r="D47" s="56">
        <v>15</v>
      </c>
      <c r="E47" s="244"/>
      <c r="F47" s="50">
        <f>D47*E47</f>
        <v>0</v>
      </c>
    </row>
    <row r="48" spans="1:6">
      <c r="E48" s="243">
        <f>SUM(F29:F47)</f>
        <v>0</v>
      </c>
    </row>
    <row r="49" spans="1:253" ht="28.5">
      <c r="A49" s="40">
        <f>A40+1</f>
        <v>3</v>
      </c>
      <c r="B49" s="53" t="s">
        <v>36</v>
      </c>
      <c r="C49" s="72" t="s">
        <v>32</v>
      </c>
      <c r="D49" s="66">
        <v>0.03</v>
      </c>
      <c r="E49" s="73">
        <f>+SUM(E48)</f>
        <v>0</v>
      </c>
      <c r="F49" s="73">
        <f>D49*E49</f>
        <v>0</v>
      </c>
    </row>
    <row r="50" spans="1:253" ht="14.25">
      <c r="A50" s="144"/>
      <c r="B50" s="87"/>
      <c r="C50" s="7"/>
      <c r="D50" s="7"/>
      <c r="E50" s="7"/>
      <c r="F50" s="7"/>
    </row>
    <row r="51" spans="1:253" ht="15">
      <c r="A51" s="122"/>
      <c r="B51" s="95" t="s">
        <v>161</v>
      </c>
      <c r="C51" s="95"/>
      <c r="D51" s="96"/>
      <c r="E51" s="97"/>
      <c r="F51" s="97">
        <f>SUM(F30:F49)</f>
        <v>0</v>
      </c>
    </row>
    <row r="53" spans="1:253">
      <c r="A53" s="152"/>
      <c r="B53" s="153" t="s">
        <v>227</v>
      </c>
      <c r="C53" s="154"/>
      <c r="D53" s="155"/>
      <c r="E53" s="156"/>
      <c r="F53" s="157">
        <f>SUM(F51)</f>
        <v>0</v>
      </c>
    </row>
    <row r="60" spans="1:253" s="22" customFormat="1">
      <c r="A60" s="20"/>
      <c r="B60" s="158"/>
      <c r="D60" s="23"/>
      <c r="E60" s="24"/>
      <c r="F60" s="24"/>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row>
    <row r="96" spans="1:253" s="22" customFormat="1">
      <c r="A96" s="20"/>
      <c r="B96" s="158"/>
      <c r="D96" s="23"/>
      <c r="E96" s="24"/>
      <c r="F96" s="24"/>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row>
  </sheetData>
  <sheetProtection password="CEA0" sheet="1" objects="1" scenarios="1" selectLockedCells="1"/>
  <mergeCells count="11">
    <mergeCell ref="B5:E5"/>
    <mergeCell ref="B6:E6"/>
    <mergeCell ref="B28:E28"/>
    <mergeCell ref="B22:E22"/>
    <mergeCell ref="B24:E24"/>
    <mergeCell ref="B25:C25"/>
    <mergeCell ref="B9:E9"/>
    <mergeCell ref="B12:E12"/>
    <mergeCell ref="B16:E16"/>
    <mergeCell ref="B18:E18"/>
    <mergeCell ref="B20:E20"/>
  </mergeCells>
  <phoneticPr fontId="39" type="noConversion"/>
  <pageMargins left="0.55000000000000004" right="0.16" top="0.59" bottom="0.59" header="0.51" footer="0.51"/>
  <pageSetup paperSize="9" scale="96" orientation="portrait" horizontalDpi="4294967292" verticalDpi="4294967292"/>
  <headerFooter>
    <oddFooter>&amp;L&amp;K000000&amp;A&amp;R&amp;K000000&amp;P</oddFooter>
  </headerFooter>
  <rowBreaks count="1" manualBreakCount="1">
    <brk id="24"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H58"/>
  <sheetViews>
    <sheetView topLeftCell="A22" zoomScale="125" zoomScaleNormal="125" zoomScaleSheetLayoutView="100" zoomScalePageLayoutView="125" workbookViewId="0">
      <selection activeCell="K24" sqref="K24"/>
    </sheetView>
  </sheetViews>
  <sheetFormatPr defaultColWidth="9.140625" defaultRowHeight="26.1" customHeight="1"/>
  <cols>
    <col min="1" max="1" width="4" style="224" customWidth="1"/>
    <col min="2" max="2" width="80" style="224" customWidth="1"/>
    <col min="3" max="3" width="2.42578125" style="226" customWidth="1"/>
    <col min="4" max="4" width="17.85546875" style="227" customWidth="1"/>
    <col min="5" max="5" width="0" style="228" hidden="1" customWidth="1"/>
    <col min="6" max="7" width="0" style="222" hidden="1" customWidth="1"/>
    <col min="8" max="8" width="0" style="229" hidden="1" customWidth="1"/>
    <col min="9" max="16384" width="9.140625" style="222"/>
  </cols>
  <sheetData>
    <row r="1" spans="1:8" s="162" customFormat="1" ht="15.95" customHeight="1" thickBot="1">
      <c r="A1" s="249"/>
      <c r="B1" s="249"/>
      <c r="C1" s="249"/>
      <c r="D1" s="249"/>
      <c r="E1" s="159"/>
      <c r="F1" s="160"/>
      <c r="G1" s="160"/>
      <c r="H1" s="161"/>
    </row>
    <row r="2" spans="1:8" s="162" customFormat="1" ht="15.95" customHeight="1">
      <c r="A2" s="163"/>
      <c r="B2" s="2" t="s">
        <v>0</v>
      </c>
      <c r="C2" s="164"/>
      <c r="D2" s="165"/>
      <c r="E2" s="5"/>
      <c r="F2" s="6"/>
      <c r="G2" s="160"/>
      <c r="H2" s="161"/>
    </row>
    <row r="3" spans="1:8" s="162" customFormat="1" ht="15.95" customHeight="1">
      <c r="A3" s="166"/>
      <c r="B3" s="9" t="s">
        <v>162</v>
      </c>
      <c r="C3" s="167"/>
      <c r="D3" s="168"/>
      <c r="E3" s="12"/>
      <c r="F3" s="13"/>
      <c r="G3" s="160"/>
      <c r="H3" s="161"/>
    </row>
    <row r="4" spans="1:8" s="162" customFormat="1" ht="15.95" customHeight="1" thickBot="1">
      <c r="A4" s="169"/>
      <c r="B4" s="15" t="s">
        <v>228</v>
      </c>
      <c r="C4" s="170"/>
      <c r="D4" s="171"/>
      <c r="E4" s="18"/>
      <c r="F4" s="19"/>
      <c r="G4" s="160"/>
      <c r="H4" s="161"/>
    </row>
    <row r="5" spans="1:8" s="162" customFormat="1" ht="15.95" customHeight="1">
      <c r="A5" s="172"/>
      <c r="B5" s="172"/>
      <c r="C5" s="172"/>
      <c r="D5" s="172"/>
      <c r="E5" s="159"/>
      <c r="F5" s="160"/>
      <c r="G5" s="160"/>
      <c r="H5" s="161"/>
    </row>
    <row r="6" spans="1:8" s="162" customFormat="1" ht="15.95" customHeight="1" thickBot="1">
      <c r="A6" s="172"/>
      <c r="B6" s="172"/>
      <c r="C6" s="172"/>
      <c r="D6" s="172"/>
      <c r="E6" s="159"/>
      <c r="F6" s="160"/>
      <c r="G6" s="160"/>
      <c r="H6" s="161"/>
    </row>
    <row r="7" spans="1:8" s="162" customFormat="1" ht="15.95" customHeight="1" thickBot="1">
      <c r="A7" s="173"/>
      <c r="B7" s="250" t="s">
        <v>163</v>
      </c>
      <c r="C7" s="250"/>
      <c r="D7" s="250"/>
      <c r="E7" s="250"/>
      <c r="F7" s="174"/>
      <c r="G7" s="160"/>
      <c r="H7" s="161"/>
    </row>
    <row r="8" spans="1:8" s="162" customFormat="1" ht="15.95" customHeight="1">
      <c r="A8" s="175"/>
      <c r="B8" s="176"/>
      <c r="C8" s="177"/>
      <c r="D8" s="177"/>
      <c r="E8" s="159"/>
      <c r="F8" s="160"/>
      <c r="G8" s="160"/>
      <c r="H8" s="161"/>
    </row>
    <row r="9" spans="1:8" s="182" customFormat="1" ht="15.95" customHeight="1">
      <c r="A9" s="178">
        <v>1</v>
      </c>
      <c r="B9" s="179" t="s">
        <v>1</v>
      </c>
      <c r="C9" s="180"/>
      <c r="D9" s="230">
        <f>'1_pav_A'!F188</f>
        <v>0</v>
      </c>
      <c r="E9" s="181">
        <v>3300000</v>
      </c>
      <c r="F9" s="181">
        <v>3300000</v>
      </c>
      <c r="G9" s="181">
        <v>3300000</v>
      </c>
      <c r="H9" s="181">
        <v>3300000</v>
      </c>
    </row>
    <row r="10" spans="1:8" s="182" customFormat="1" ht="15.95" customHeight="1">
      <c r="A10" s="183"/>
      <c r="B10" s="179"/>
      <c r="C10" s="180"/>
      <c r="D10" s="184"/>
      <c r="E10" s="181"/>
      <c r="F10" s="181"/>
      <c r="G10" s="181"/>
      <c r="H10" s="181"/>
    </row>
    <row r="11" spans="1:8" s="182" customFormat="1" ht="15.95" customHeight="1">
      <c r="A11" s="178">
        <f>A9+1</f>
        <v>2</v>
      </c>
      <c r="B11" s="179" t="s">
        <v>164</v>
      </c>
      <c r="C11" s="180"/>
      <c r="D11" s="185">
        <f>'2_pav_B'!F212</f>
        <v>0</v>
      </c>
      <c r="E11" s="181">
        <v>3300000</v>
      </c>
      <c r="F11" s="181">
        <v>3300000</v>
      </c>
      <c r="G11" s="181">
        <v>3300000</v>
      </c>
      <c r="H11" s="181">
        <v>3300000</v>
      </c>
    </row>
    <row r="12" spans="1:8" s="182" customFormat="1" ht="15.95" customHeight="1">
      <c r="A12" s="183"/>
      <c r="B12" s="179"/>
      <c r="C12" s="180"/>
      <c r="D12" s="185"/>
      <c r="E12" s="181"/>
      <c r="F12" s="181"/>
      <c r="G12" s="181"/>
      <c r="H12" s="181"/>
    </row>
    <row r="13" spans="1:8" s="187" customFormat="1" ht="15.95" customHeight="1">
      <c r="A13" s="178">
        <f>A11+1</f>
        <v>3</v>
      </c>
      <c r="B13" s="179" t="s">
        <v>165</v>
      </c>
      <c r="C13" s="180"/>
      <c r="D13" s="185">
        <f>'3_pav_C'!F103</f>
        <v>0</v>
      </c>
      <c r="E13" s="186">
        <f>SUM(E8:E9)*0.025</f>
        <v>82500</v>
      </c>
      <c r="F13" s="186">
        <f>SUM(F8:F9)*0.025</f>
        <v>82500</v>
      </c>
      <c r="G13" s="186">
        <f>SUM(G8:G9)*0.025</f>
        <v>82500</v>
      </c>
      <c r="H13" s="186">
        <f>SUM(H8:H9)*0.025</f>
        <v>82500</v>
      </c>
    </row>
    <row r="14" spans="1:8" s="187" customFormat="1" ht="15.95" customHeight="1">
      <c r="A14" s="178"/>
      <c r="B14" s="179" t="s">
        <v>213</v>
      </c>
      <c r="C14" s="180"/>
      <c r="D14" s="185">
        <f>'3-1_hodnikAC'!F88</f>
        <v>0</v>
      </c>
      <c r="E14" s="186"/>
      <c r="F14" s="186"/>
      <c r="G14" s="186"/>
      <c r="H14" s="186"/>
    </row>
    <row r="15" spans="1:8" s="187" customFormat="1" ht="15.95" customHeight="1">
      <c r="A15" s="178"/>
      <c r="B15" s="179" t="s">
        <v>210</v>
      </c>
      <c r="C15" s="180"/>
      <c r="D15" s="185">
        <f>'3-2_hodnikAB'!F118</f>
        <v>0</v>
      </c>
      <c r="E15" s="186"/>
      <c r="F15" s="186"/>
      <c r="G15" s="186"/>
      <c r="H15" s="186"/>
    </row>
    <row r="16" spans="1:8" s="187" customFormat="1" ht="15.95" customHeight="1">
      <c r="A16" s="178"/>
      <c r="B16" s="179"/>
      <c r="C16" s="180"/>
      <c r="D16" s="185"/>
      <c r="E16" s="186"/>
      <c r="F16" s="186"/>
      <c r="G16" s="186"/>
      <c r="H16" s="186"/>
    </row>
    <row r="17" spans="1:8" s="187" customFormat="1" ht="15.95" customHeight="1">
      <c r="A17" s="178">
        <f>A13+1</f>
        <v>4</v>
      </c>
      <c r="B17" s="179" t="s">
        <v>218</v>
      </c>
      <c r="C17" s="188"/>
      <c r="D17" s="189">
        <f>'4_Lek_Kuh'!F104</f>
        <v>0</v>
      </c>
      <c r="E17" s="186"/>
      <c r="F17" s="186"/>
      <c r="G17" s="186"/>
      <c r="H17" s="186"/>
    </row>
    <row r="18" spans="1:8" s="187" customFormat="1" ht="15.95" customHeight="1">
      <c r="A18" s="178"/>
      <c r="B18" s="179" t="s">
        <v>217</v>
      </c>
      <c r="C18" s="180"/>
      <c r="D18" s="189">
        <f>'4-1_kotl_delavnice_garaza'!F34</f>
        <v>0</v>
      </c>
      <c r="E18" s="186"/>
      <c r="F18" s="186"/>
      <c r="G18" s="186"/>
      <c r="H18" s="186"/>
    </row>
    <row r="19" spans="1:8" s="187" customFormat="1" ht="15.95" customHeight="1">
      <c r="A19" s="178"/>
      <c r="B19" s="179"/>
      <c r="C19" s="180"/>
      <c r="D19" s="185"/>
      <c r="E19" s="186"/>
      <c r="F19" s="186"/>
      <c r="G19" s="186"/>
      <c r="H19" s="186"/>
    </row>
    <row r="20" spans="1:8" s="191" customFormat="1" ht="15.95" customHeight="1">
      <c r="A20" s="178">
        <f>A17+1</f>
        <v>5</v>
      </c>
      <c r="B20" s="179" t="s">
        <v>166</v>
      </c>
      <c r="C20" s="188"/>
      <c r="D20" s="189">
        <f>'5_DC'!F87</f>
        <v>0</v>
      </c>
      <c r="E20" s="190"/>
      <c r="F20" s="190"/>
      <c r="G20" s="190"/>
      <c r="H20" s="190"/>
    </row>
    <row r="21" spans="1:8" s="191" customFormat="1" ht="15.95" customHeight="1">
      <c r="A21" s="178"/>
      <c r="B21" s="179"/>
      <c r="C21" s="188"/>
      <c r="D21" s="189"/>
      <c r="E21" s="190"/>
      <c r="F21" s="190"/>
      <c r="G21" s="190"/>
      <c r="H21" s="190"/>
    </row>
    <row r="22" spans="1:8" s="191" customFormat="1" ht="15.95" customHeight="1">
      <c r="A22" s="178">
        <f>A20+1</f>
        <v>6</v>
      </c>
      <c r="B22" s="179" t="s">
        <v>233</v>
      </c>
      <c r="C22" s="188"/>
      <c r="D22" s="189">
        <f>'6-1_uprava'!F88</f>
        <v>0</v>
      </c>
      <c r="E22" s="190"/>
      <c r="F22" s="190"/>
      <c r="G22" s="190"/>
      <c r="H22" s="190"/>
    </row>
    <row r="23" spans="1:8" s="191" customFormat="1" ht="15.95" customHeight="1">
      <c r="A23" s="178"/>
      <c r="B23" s="179" t="s">
        <v>234</v>
      </c>
      <c r="C23" s="188"/>
      <c r="D23" s="189">
        <f>'6-2_vratarnica'!F53</f>
        <v>0</v>
      </c>
      <c r="E23" s="190"/>
      <c r="F23" s="190"/>
      <c r="G23" s="190"/>
      <c r="H23" s="190"/>
    </row>
    <row r="24" spans="1:8" s="191" customFormat="1" ht="15.95" customHeight="1">
      <c r="A24" s="192"/>
      <c r="B24" s="193"/>
      <c r="C24" s="188"/>
      <c r="D24" s="189"/>
      <c r="E24" s="190"/>
      <c r="F24" s="190"/>
      <c r="G24" s="190"/>
      <c r="H24" s="190"/>
    </row>
    <row r="25" spans="1:8" s="162" customFormat="1" ht="15.95" customHeight="1">
      <c r="A25" s="194"/>
      <c r="B25" s="195" t="s">
        <v>167</v>
      </c>
      <c r="C25" s="196"/>
      <c r="D25" s="197">
        <f>SUM(D9:D23)</f>
        <v>0</v>
      </c>
      <c r="E25" s="198">
        <f>SUM(E8:E11)</f>
        <v>6600000</v>
      </c>
      <c r="F25" s="198">
        <f>SUM(F8:F11)</f>
        <v>6600000</v>
      </c>
      <c r="G25" s="198">
        <f>SUM(G8:G11)</f>
        <v>6600000</v>
      </c>
      <c r="H25" s="198">
        <f>SUM(H8:H11)</f>
        <v>6600000</v>
      </c>
    </row>
    <row r="26" spans="1:8" s="162" customFormat="1" ht="15.95" customHeight="1">
      <c r="A26" s="199"/>
      <c r="B26" s="200"/>
      <c r="C26" s="201"/>
      <c r="D26" s="202"/>
      <c r="E26" s="159"/>
      <c r="F26" s="160"/>
      <c r="G26" s="160"/>
      <c r="H26" s="161"/>
    </row>
    <row r="27" spans="1:8" s="162" customFormat="1" ht="15.95" customHeight="1">
      <c r="A27" s="194"/>
      <c r="B27" s="203" t="s">
        <v>168</v>
      </c>
      <c r="C27" s="196"/>
      <c r="D27" s="204">
        <f>D25*0.22</f>
        <v>0</v>
      </c>
      <c r="E27" s="205"/>
      <c r="F27" s="206"/>
      <c r="G27" s="206"/>
      <c r="H27" s="207"/>
    </row>
    <row r="28" spans="1:8" s="162" customFormat="1" ht="15.95" customHeight="1">
      <c r="A28" s="199"/>
      <c r="B28" s="200"/>
      <c r="C28" s="208"/>
      <c r="D28" s="208"/>
      <c r="E28" s="205"/>
      <c r="F28" s="206"/>
      <c r="G28" s="206"/>
      <c r="H28" s="207"/>
    </row>
    <row r="29" spans="1:8" s="162" customFormat="1" ht="15.95" customHeight="1">
      <c r="A29" s="194"/>
      <c r="B29" s="195" t="s">
        <v>169</v>
      </c>
      <c r="C29" s="196"/>
      <c r="D29" s="197">
        <f>SUM(D25+D27)</f>
        <v>0</v>
      </c>
      <c r="E29" s="205"/>
      <c r="F29" s="206"/>
      <c r="G29" s="206"/>
      <c r="H29" s="205"/>
    </row>
    <row r="30" spans="1:8" s="162" customFormat="1" ht="15.95" customHeight="1">
      <c r="A30" s="209"/>
      <c r="B30" s="210"/>
      <c r="C30" s="211"/>
      <c r="D30" s="212"/>
      <c r="E30" s="205"/>
      <c r="F30" s="206"/>
      <c r="G30" s="206"/>
      <c r="H30" s="213"/>
    </row>
    <row r="31" spans="1:8" s="162" customFormat="1" ht="15.95" customHeight="1">
      <c r="A31" s="214"/>
      <c r="B31" s="215"/>
      <c r="C31" s="216"/>
      <c r="D31" s="217"/>
      <c r="E31" s="218"/>
      <c r="F31" s="219"/>
      <c r="G31" s="219"/>
      <c r="H31" s="218"/>
    </row>
    <row r="32" spans="1:8" s="162" customFormat="1" ht="15.95" customHeight="1">
      <c r="A32" s="214"/>
      <c r="B32" s="215"/>
      <c r="C32" s="216"/>
      <c r="D32" s="217"/>
      <c r="E32" s="218"/>
      <c r="F32" s="219"/>
      <c r="G32" s="219"/>
      <c r="H32" s="218"/>
    </row>
    <row r="33" spans="1:8" s="162" customFormat="1" ht="15.95" customHeight="1">
      <c r="A33" s="209"/>
      <c r="B33" s="210"/>
      <c r="C33" s="211"/>
      <c r="D33" s="212"/>
      <c r="E33" s="205"/>
      <c r="F33" s="206"/>
      <c r="G33" s="206"/>
      <c r="H33" s="207"/>
    </row>
    <row r="34" spans="1:8" s="162" customFormat="1" ht="15.95" customHeight="1">
      <c r="A34" s="209"/>
      <c r="B34" s="210"/>
      <c r="C34" s="220"/>
      <c r="D34" s="220"/>
      <c r="E34" s="205"/>
      <c r="F34" s="206"/>
      <c r="G34" s="206"/>
      <c r="H34" s="207"/>
    </row>
    <row r="35" spans="1:8" s="162" customFormat="1" ht="15.95" customHeight="1">
      <c r="A35" s="209"/>
      <c r="B35" s="251"/>
      <c r="C35" s="251"/>
      <c r="D35" s="251"/>
      <c r="E35" s="205"/>
      <c r="F35" s="206"/>
      <c r="G35" s="206"/>
      <c r="H35" s="207"/>
    </row>
    <row r="36" spans="1:8" s="162" customFormat="1" ht="15.95" customHeight="1">
      <c r="A36" s="209"/>
      <c r="B36" s="210"/>
      <c r="C36" s="211"/>
      <c r="D36" s="212"/>
      <c r="E36" s="205"/>
      <c r="F36" s="206"/>
      <c r="G36" s="206"/>
      <c r="H36" s="205"/>
    </row>
    <row r="37" spans="1:8" s="162" customFormat="1" ht="15.95" customHeight="1">
      <c r="A37" s="209"/>
      <c r="B37" s="210"/>
      <c r="C37" s="211"/>
      <c r="D37" s="212"/>
      <c r="E37" s="205"/>
      <c r="F37" s="206"/>
      <c r="G37" s="206"/>
      <c r="H37" s="213"/>
    </row>
    <row r="38" spans="1:8" s="162" customFormat="1" ht="26.1" customHeight="1">
      <c r="A38" s="209"/>
      <c r="B38" s="210"/>
      <c r="C38" s="211"/>
      <c r="D38" s="212"/>
      <c r="E38" s="205"/>
      <c r="F38" s="206"/>
      <c r="G38" s="206"/>
      <c r="H38" s="207"/>
    </row>
    <row r="39" spans="1:8" s="162" customFormat="1" ht="26.1" customHeight="1"/>
    <row r="40" spans="1:8" s="162" customFormat="1" ht="26.1" customHeight="1"/>
    <row r="41" spans="1:8" s="162" customFormat="1" ht="26.1" customHeight="1"/>
    <row r="42" spans="1:8" s="162" customFormat="1" ht="26.1" customHeight="1"/>
    <row r="43" spans="1:8" s="162" customFormat="1" ht="26.1" customHeight="1"/>
    <row r="44" spans="1:8" s="162" customFormat="1" ht="26.1" customHeight="1"/>
    <row r="45" spans="1:8" s="162" customFormat="1" ht="26.1" customHeight="1"/>
    <row r="46" spans="1:8" s="162" customFormat="1" ht="26.1" customHeight="1"/>
    <row r="47" spans="1:8" s="162" customFormat="1" ht="26.1" customHeight="1"/>
    <row r="48" spans="1:8" s="162" customFormat="1" ht="26.1" customHeight="1"/>
    <row r="49" spans="1:8" s="162" customFormat="1" ht="26.1" customHeight="1"/>
    <row r="50" spans="1:8" s="162" customFormat="1" ht="26.1" customHeight="1">
      <c r="A50" s="222"/>
      <c r="B50" s="222"/>
      <c r="C50" s="222"/>
      <c r="D50" s="222"/>
      <c r="E50" s="222"/>
      <c r="F50" s="222"/>
      <c r="G50" s="222"/>
      <c r="H50" s="222"/>
    </row>
    <row r="51" spans="1:8" s="162" customFormat="1" ht="26.1" customHeight="1">
      <c r="A51" s="222"/>
      <c r="B51" s="222"/>
      <c r="C51" s="222"/>
      <c r="D51" s="222"/>
      <c r="E51" s="222"/>
      <c r="F51" s="222"/>
      <c r="G51" s="222"/>
      <c r="H51" s="222"/>
    </row>
    <row r="52" spans="1:8" s="162" customFormat="1" ht="26.1" customHeight="1">
      <c r="A52" s="222"/>
      <c r="B52" s="223"/>
      <c r="C52" s="222"/>
      <c r="D52" s="222"/>
      <c r="E52" s="222"/>
      <c r="F52" s="222"/>
      <c r="G52" s="222"/>
      <c r="H52" s="222"/>
    </row>
    <row r="53" spans="1:8" s="162" customFormat="1" ht="26.1" customHeight="1">
      <c r="A53" s="222"/>
      <c r="B53" s="222"/>
      <c r="C53" s="222"/>
      <c r="D53" s="222"/>
      <c r="E53" s="222"/>
      <c r="F53" s="222"/>
      <c r="G53" s="222"/>
      <c r="H53" s="222"/>
    </row>
    <row r="58" spans="1:8" ht="26.1" customHeight="1">
      <c r="B58" s="225"/>
    </row>
  </sheetData>
  <sheetProtection password="CEA0" sheet="1" objects="1" scenarios="1"/>
  <mergeCells count="3">
    <mergeCell ref="A1:D1"/>
    <mergeCell ref="B7:E7"/>
    <mergeCell ref="B35:D35"/>
  </mergeCells>
  <phoneticPr fontId="39" type="noConversion"/>
  <pageMargins left="0.79000000000000015" right="0.39000000000000007" top="1.21" bottom="0.98" header="0.39000000000000007" footer="0.51"/>
  <pageSetup paperSize="9" scale="81" orientation="portrait" horizontalDpi="4294967292" verticalDpi="4294967292"/>
  <headerFooter>
    <oddFooter>&amp;L&amp;K000000&amp;F</oddFooter>
  </headerFooter>
  <colBreaks count="1" manualBreakCount="1">
    <brk id="8"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231"/>
  <sheetViews>
    <sheetView topLeftCell="A169" zoomScale="145" zoomScaleNormal="145" zoomScalePageLayoutView="145" workbookViewId="0">
      <selection activeCell="E181" activeCellId="23" sqref="E43 E55 E67 E72 E86 E92 E103:E104 E106 E109 E111 E114 E117 E119 E121 E123 E125 E127 E131 E129 E151 E160 E169 E178 E181"/>
    </sheetView>
  </sheetViews>
  <sheetFormatPr defaultColWidth="9.140625" defaultRowHeight="12.75"/>
  <cols>
    <col min="1" max="1" width="5.7109375" style="20" customWidth="1"/>
    <col min="2" max="2" width="51.42578125" style="21" customWidth="1"/>
    <col min="3" max="3" width="6.28515625" style="22" customWidth="1"/>
    <col min="4" max="4" width="8.28515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1</v>
      </c>
      <c r="C2" s="10"/>
      <c r="D2" s="11"/>
      <c r="E2" s="12"/>
      <c r="F2" s="13"/>
    </row>
    <row r="3" spans="1:6" ht="15.95" customHeight="1" thickBot="1">
      <c r="A3" s="14"/>
      <c r="B3" s="252" t="s">
        <v>228</v>
      </c>
      <c r="C3" s="252"/>
      <c r="D3" s="252"/>
      <c r="E3" s="18"/>
      <c r="F3" s="19"/>
    </row>
    <row r="4" spans="1:6" ht="13.5" thickBot="1"/>
    <row r="5" spans="1:6" ht="15.75">
      <c r="A5" s="25"/>
      <c r="B5" s="261" t="s">
        <v>3</v>
      </c>
      <c r="C5" s="261"/>
      <c r="D5" s="261"/>
      <c r="E5" s="261"/>
      <c r="F5" s="26"/>
    </row>
    <row r="6" spans="1:6" ht="27" customHeight="1" thickBot="1">
      <c r="A6" s="27"/>
      <c r="B6" s="262" t="s">
        <v>4</v>
      </c>
      <c r="C6" s="262"/>
      <c r="D6" s="262"/>
      <c r="E6" s="262"/>
      <c r="F6" s="28"/>
    </row>
    <row r="8" spans="1:6" ht="14.25">
      <c r="B8" s="31" t="s">
        <v>8</v>
      </c>
      <c r="C8" s="32"/>
      <c r="D8" s="33"/>
      <c r="E8" s="34"/>
    </row>
    <row r="9" spans="1:6" ht="72.95" customHeight="1">
      <c r="B9" s="255" t="s">
        <v>9</v>
      </c>
      <c r="C9" s="255"/>
      <c r="D9" s="255"/>
      <c r="E9" s="255"/>
    </row>
    <row r="10" spans="1:6" ht="14.25">
      <c r="B10" s="30"/>
    </row>
    <row r="11" spans="1:6" ht="15">
      <c r="B11" s="35" t="s">
        <v>10</v>
      </c>
    </row>
    <row r="12" spans="1:6" ht="56.1" customHeight="1">
      <c r="B12" s="254" t="s">
        <v>11</v>
      </c>
      <c r="C12" s="254"/>
      <c r="D12" s="254"/>
      <c r="E12" s="254"/>
    </row>
    <row r="13" spans="1:6" ht="14.25">
      <c r="B13" s="30"/>
      <c r="C13" s="32"/>
      <c r="D13" s="33"/>
    </row>
    <row r="14" spans="1:6" ht="15">
      <c r="B14" s="36" t="s">
        <v>12</v>
      </c>
      <c r="C14" s="32"/>
      <c r="D14" s="33"/>
    </row>
    <row r="15" spans="1:6" ht="14.25">
      <c r="B15" s="30"/>
    </row>
    <row r="16" spans="1:6" ht="42.95" customHeight="1">
      <c r="A16" s="37" t="s">
        <v>13</v>
      </c>
      <c r="B16" s="254" t="s">
        <v>14</v>
      </c>
      <c r="C16" s="254"/>
      <c r="D16" s="254"/>
      <c r="E16" s="254"/>
    </row>
    <row r="17" spans="1:6" ht="14.25">
      <c r="B17" s="30"/>
    </row>
    <row r="18" spans="1:6" ht="69.95" customHeight="1">
      <c r="A18" s="37" t="s">
        <v>13</v>
      </c>
      <c r="B18" s="254" t="s">
        <v>15</v>
      </c>
      <c r="C18" s="254"/>
      <c r="D18" s="254"/>
      <c r="E18" s="254"/>
    </row>
    <row r="19" spans="1:6" ht="14.25">
      <c r="B19" s="30"/>
    </row>
    <row r="20" spans="1:6" ht="71.099999999999994" customHeight="1">
      <c r="A20" s="37" t="s">
        <v>13</v>
      </c>
      <c r="B20" s="254" t="s">
        <v>16</v>
      </c>
      <c r="C20" s="254"/>
      <c r="D20" s="254"/>
      <c r="E20" s="254"/>
    </row>
    <row r="21" spans="1:6" ht="14.25">
      <c r="B21" s="30"/>
    </row>
    <row r="22" spans="1:6" ht="84.95" customHeight="1">
      <c r="A22" s="37" t="s">
        <v>13</v>
      </c>
      <c r="B22" s="254" t="s">
        <v>17</v>
      </c>
      <c r="C22" s="254"/>
      <c r="D22" s="254"/>
      <c r="E22" s="254"/>
    </row>
    <row r="23" spans="1:6" ht="14.25">
      <c r="B23" s="30"/>
    </row>
    <row r="24" spans="1:6" ht="56.1" customHeight="1">
      <c r="A24" s="37" t="s">
        <v>13</v>
      </c>
      <c r="B24" s="254" t="s">
        <v>18</v>
      </c>
      <c r="C24" s="254"/>
      <c r="D24" s="254"/>
      <c r="E24" s="254"/>
    </row>
    <row r="25" spans="1:6" ht="14.1" customHeight="1">
      <c r="A25" s="42"/>
      <c r="B25" s="256" t="s">
        <v>21</v>
      </c>
      <c r="C25" s="256"/>
      <c r="D25" s="43"/>
      <c r="E25" s="43"/>
      <c r="F25" s="43"/>
    </row>
    <row r="26" spans="1:6" ht="12" customHeight="1">
      <c r="A26" s="44" t="s">
        <v>22</v>
      </c>
      <c r="B26" s="44" t="s">
        <v>23</v>
      </c>
      <c r="C26" s="45" t="s">
        <v>24</v>
      </c>
      <c r="D26" s="45" t="s">
        <v>25</v>
      </c>
      <c r="E26" s="46" t="s">
        <v>26</v>
      </c>
      <c r="F26" s="46" t="s">
        <v>27</v>
      </c>
    </row>
    <row r="27" spans="1:6" s="54" customFormat="1" ht="12" customHeight="1">
      <c r="A27" s="77"/>
      <c r="B27" s="78"/>
      <c r="C27" s="78"/>
      <c r="D27" s="79"/>
      <c r="E27" s="80"/>
      <c r="F27" s="80"/>
    </row>
    <row r="28" spans="1:6" s="54" customFormat="1" ht="12" customHeight="1">
      <c r="A28" s="38" t="s">
        <v>37</v>
      </c>
      <c r="B28" s="259" t="s">
        <v>38</v>
      </c>
      <c r="C28" s="259"/>
      <c r="D28" s="259"/>
      <c r="E28" s="259"/>
      <c r="F28" s="39"/>
    </row>
    <row r="29" spans="1:6" s="54" customFormat="1" ht="12" customHeight="1">
      <c r="A29" s="81"/>
      <c r="B29" s="82"/>
      <c r="C29" s="82"/>
      <c r="D29" s="82"/>
      <c r="E29" s="82"/>
      <c r="F29" s="83"/>
    </row>
    <row r="30" spans="1:6" s="54" customFormat="1" ht="12" customHeight="1">
      <c r="A30" s="84" t="s">
        <v>39</v>
      </c>
      <c r="B30" s="85" t="s">
        <v>40</v>
      </c>
      <c r="C30" s="85"/>
      <c r="D30" s="85"/>
      <c r="E30" s="85"/>
      <c r="F30" s="86"/>
    </row>
    <row r="31" spans="1:6" s="54" customFormat="1" ht="12" customHeight="1">
      <c r="A31" s="77"/>
      <c r="B31" s="78"/>
      <c r="C31" s="78"/>
      <c r="D31" s="79"/>
      <c r="E31" s="80"/>
      <c r="F31" s="80"/>
    </row>
    <row r="32" spans="1:6" s="54" customFormat="1" ht="12" customHeight="1">
      <c r="A32" s="40">
        <v>1</v>
      </c>
      <c r="B32" s="87" t="s">
        <v>41</v>
      </c>
      <c r="C32" s="29"/>
      <c r="D32" s="29"/>
      <c r="E32" s="29"/>
      <c r="F32" s="80"/>
    </row>
    <row r="33" spans="1:8" s="54" customFormat="1" ht="12" customHeight="1">
      <c r="A33" s="77"/>
      <c r="B33" s="87" t="s">
        <v>42</v>
      </c>
      <c r="C33" s="78"/>
      <c r="D33" s="79"/>
      <c r="E33" s="80"/>
      <c r="F33" s="80"/>
    </row>
    <row r="34" spans="1:8" s="54" customFormat="1" ht="12" customHeight="1">
      <c r="A34" s="77"/>
      <c r="B34" s="87" t="s">
        <v>43</v>
      </c>
      <c r="C34" s="78"/>
      <c r="D34" s="79"/>
      <c r="E34" s="80"/>
      <c r="F34" s="80"/>
    </row>
    <row r="35" spans="1:8" s="54" customFormat="1" ht="12" customHeight="1">
      <c r="A35" s="77"/>
      <c r="B35" s="254" t="s">
        <v>44</v>
      </c>
      <c r="C35" s="254"/>
      <c r="D35" s="254"/>
      <c r="E35" s="254"/>
      <c r="F35" s="254"/>
      <c r="G35" s="254"/>
      <c r="H35" s="254"/>
    </row>
    <row r="36" spans="1:8" s="54" customFormat="1" ht="12" customHeight="1">
      <c r="A36" s="77"/>
      <c r="B36" s="87" t="s">
        <v>45</v>
      </c>
    </row>
    <row r="37" spans="1:8" s="54" customFormat="1" ht="12" customHeight="1">
      <c r="A37" s="77"/>
      <c r="B37" s="87" t="s">
        <v>46</v>
      </c>
      <c r="C37" s="78"/>
      <c r="D37" s="79"/>
      <c r="E37" s="80"/>
      <c r="F37" s="80"/>
    </row>
    <row r="38" spans="1:8" s="54" customFormat="1" ht="12" customHeight="1">
      <c r="A38" s="77"/>
      <c r="B38" s="87" t="s">
        <v>47</v>
      </c>
      <c r="C38" s="78"/>
      <c r="D38" s="79"/>
      <c r="E38" s="80"/>
      <c r="F38" s="80"/>
    </row>
    <row r="39" spans="1:8" s="54" customFormat="1" ht="12" customHeight="1">
      <c r="A39" s="77"/>
      <c r="B39" s="87" t="s">
        <v>48</v>
      </c>
      <c r="C39" s="78"/>
      <c r="D39" s="79"/>
      <c r="E39" s="80"/>
      <c r="F39" s="80"/>
    </row>
    <row r="40" spans="1:8" s="54" customFormat="1" ht="12" customHeight="1">
      <c r="A40" s="77"/>
      <c r="B40" s="87" t="s">
        <v>49</v>
      </c>
      <c r="C40" s="78"/>
      <c r="D40" s="79"/>
      <c r="E40" s="80"/>
      <c r="F40" s="80"/>
    </row>
    <row r="41" spans="1:8" s="54" customFormat="1" ht="12" customHeight="1">
      <c r="A41" s="77"/>
      <c r="B41" s="87" t="s">
        <v>50</v>
      </c>
      <c r="C41" s="78"/>
      <c r="D41" s="79"/>
      <c r="E41" s="80"/>
      <c r="F41" s="80"/>
    </row>
    <row r="42" spans="1:8" s="54" customFormat="1" ht="12" customHeight="1">
      <c r="A42" s="77"/>
      <c r="B42" s="88" t="s">
        <v>51</v>
      </c>
      <c r="C42" s="78"/>
      <c r="D42" s="79"/>
      <c r="E42" s="80"/>
      <c r="F42" s="80"/>
    </row>
    <row r="43" spans="1:8" s="54" customFormat="1" ht="12" customHeight="1">
      <c r="A43" s="77"/>
      <c r="B43" s="89" t="s">
        <v>52</v>
      </c>
      <c r="C43" s="58" t="s">
        <v>53</v>
      </c>
      <c r="D43" s="90">
        <v>789.8</v>
      </c>
      <c r="E43" s="244"/>
      <c r="F43" s="50">
        <f>D43*E43</f>
        <v>0</v>
      </c>
    </row>
    <row r="44" spans="1:8" s="54" customFormat="1" ht="12" customHeight="1">
      <c r="A44" s="77"/>
      <c r="B44" s="78"/>
      <c r="C44" s="78"/>
      <c r="D44" s="79"/>
      <c r="E44" s="80"/>
      <c r="F44" s="80"/>
    </row>
    <row r="45" spans="1:8" s="54" customFormat="1" ht="12" customHeight="1">
      <c r="A45" s="40">
        <f>A32+1</f>
        <v>2</v>
      </c>
      <c r="B45" s="87" t="s">
        <v>65</v>
      </c>
      <c r="C45" s="87" t="s">
        <v>66</v>
      </c>
      <c r="D45" s="79"/>
      <c r="E45" s="80"/>
      <c r="F45" s="80"/>
    </row>
    <row r="46" spans="1:8" s="54" customFormat="1" ht="12" customHeight="1">
      <c r="A46" s="77"/>
      <c r="B46" s="87" t="s">
        <v>67</v>
      </c>
      <c r="C46" s="78"/>
      <c r="D46" s="79"/>
      <c r="E46" s="80"/>
      <c r="F46" s="80"/>
    </row>
    <row r="47" spans="1:8" s="54" customFormat="1" ht="12" customHeight="1">
      <c r="A47" s="77"/>
      <c r="B47" s="87" t="s">
        <v>68</v>
      </c>
      <c r="C47" s="78"/>
      <c r="D47" s="79"/>
      <c r="E47" s="80"/>
      <c r="F47" s="80"/>
    </row>
    <row r="48" spans="1:8" s="54" customFormat="1" ht="12" customHeight="1">
      <c r="A48" s="77"/>
      <c r="B48" s="87" t="s">
        <v>69</v>
      </c>
      <c r="C48" s="78"/>
      <c r="D48" s="79"/>
      <c r="E48" s="80"/>
      <c r="F48" s="80"/>
    </row>
    <row r="49" spans="1:6" s="54" customFormat="1" ht="12" customHeight="1">
      <c r="A49" s="77"/>
      <c r="B49" s="87" t="s">
        <v>70</v>
      </c>
      <c r="C49" s="78"/>
      <c r="D49" s="79"/>
      <c r="E49" s="80"/>
      <c r="F49" s="80"/>
    </row>
    <row r="50" spans="1:6" s="54" customFormat="1" ht="12" customHeight="1">
      <c r="A50" s="77"/>
      <c r="B50" s="87" t="s">
        <v>71</v>
      </c>
      <c r="C50" s="78"/>
      <c r="D50" s="79"/>
      <c r="E50" s="80"/>
      <c r="F50" s="80"/>
    </row>
    <row r="51" spans="1:6" s="54" customFormat="1" ht="12" customHeight="1">
      <c r="A51" s="77"/>
      <c r="B51" s="87" t="s">
        <v>72</v>
      </c>
      <c r="C51" s="78"/>
      <c r="D51" s="79"/>
      <c r="E51" s="80"/>
      <c r="F51" s="80"/>
    </row>
    <row r="52" spans="1:6" s="54" customFormat="1" ht="12" customHeight="1">
      <c r="A52" s="77"/>
      <c r="B52" s="87" t="s">
        <v>73</v>
      </c>
      <c r="C52" s="78"/>
      <c r="D52" s="79"/>
      <c r="E52" s="80"/>
      <c r="F52" s="80"/>
    </row>
    <row r="53" spans="1:6" s="54" customFormat="1" ht="12" customHeight="1">
      <c r="A53" s="77"/>
      <c r="B53" s="87" t="s">
        <v>74</v>
      </c>
      <c r="C53" s="78"/>
      <c r="D53" s="79"/>
      <c r="E53" s="80"/>
      <c r="F53" s="80"/>
    </row>
    <row r="54" spans="1:6" s="54" customFormat="1" ht="12" customHeight="1">
      <c r="A54" s="77"/>
      <c r="B54" s="88" t="s">
        <v>75</v>
      </c>
      <c r="C54" s="78"/>
      <c r="D54" s="79"/>
      <c r="E54" s="80"/>
      <c r="F54" s="80"/>
    </row>
    <row r="55" spans="1:6" s="54" customFormat="1" ht="12" customHeight="1">
      <c r="A55" s="77"/>
      <c r="B55" s="89" t="s">
        <v>76</v>
      </c>
      <c r="C55" s="58" t="s">
        <v>53</v>
      </c>
      <c r="D55" s="56">
        <v>7</v>
      </c>
      <c r="E55" s="244"/>
      <c r="F55" s="50">
        <f>D55*E55</f>
        <v>0</v>
      </c>
    </row>
    <row r="56" spans="1:6" s="54" customFormat="1" ht="12" customHeight="1">
      <c r="A56" s="77"/>
      <c r="B56" s="78"/>
      <c r="C56" s="78"/>
      <c r="D56" s="79"/>
      <c r="E56" s="80"/>
      <c r="F56" s="80"/>
    </row>
    <row r="57" spans="1:6" s="54" customFormat="1" ht="12" customHeight="1">
      <c r="A57" s="40">
        <f>A45+1</f>
        <v>3</v>
      </c>
      <c r="B57" s="87" t="s">
        <v>77</v>
      </c>
      <c r="C57" s="78"/>
      <c r="D57" s="79"/>
      <c r="E57" s="80"/>
      <c r="F57" s="80"/>
    </row>
    <row r="58" spans="1:6" s="54" customFormat="1" ht="12" customHeight="1">
      <c r="A58" s="77"/>
      <c r="B58" s="87" t="s">
        <v>78</v>
      </c>
      <c r="C58" s="78"/>
      <c r="D58" s="79"/>
      <c r="E58" s="80"/>
      <c r="F58" s="80"/>
    </row>
    <row r="59" spans="1:6" s="54" customFormat="1" ht="12" customHeight="1">
      <c r="A59" s="77"/>
      <c r="B59" s="87" t="s">
        <v>79</v>
      </c>
      <c r="C59" s="78"/>
      <c r="D59" s="79"/>
      <c r="E59" s="80"/>
      <c r="F59" s="80"/>
    </row>
    <row r="60" spans="1:6" s="54" customFormat="1" ht="12" customHeight="1">
      <c r="A60" s="77"/>
      <c r="B60" s="87" t="s">
        <v>80</v>
      </c>
      <c r="C60" s="78"/>
      <c r="D60" s="79"/>
      <c r="E60" s="80"/>
      <c r="F60" s="80"/>
    </row>
    <row r="61" spans="1:6" s="54" customFormat="1" ht="12" customHeight="1">
      <c r="A61" s="77"/>
      <c r="B61" s="87" t="s">
        <v>81</v>
      </c>
      <c r="C61" s="87"/>
      <c r="D61" s="79"/>
      <c r="E61" s="80"/>
      <c r="F61" s="80"/>
    </row>
    <row r="62" spans="1:6" s="54" customFormat="1" ht="12" customHeight="1">
      <c r="B62" s="78"/>
      <c r="C62" s="78"/>
      <c r="D62" s="79"/>
      <c r="E62" s="80"/>
      <c r="F62" s="80"/>
    </row>
    <row r="63" spans="1:6" s="54" customFormat="1" ht="12" customHeight="1">
      <c r="A63" s="93" t="s">
        <v>13</v>
      </c>
      <c r="B63" s="87" t="s">
        <v>82</v>
      </c>
      <c r="C63" s="78"/>
      <c r="D63" s="79"/>
      <c r="E63" s="80"/>
      <c r="F63" s="80"/>
    </row>
    <row r="64" spans="1:6" s="54" customFormat="1" ht="12" customHeight="1">
      <c r="A64" s="93" t="s">
        <v>13</v>
      </c>
      <c r="B64" s="87" t="s">
        <v>83</v>
      </c>
      <c r="C64" s="78"/>
      <c r="D64" s="79"/>
      <c r="E64" s="80"/>
      <c r="F64" s="80"/>
    </row>
    <row r="65" spans="1:6" s="54" customFormat="1" ht="12" customHeight="1">
      <c r="A65" s="77"/>
      <c r="B65" s="87" t="s">
        <v>84</v>
      </c>
      <c r="C65" s="78"/>
      <c r="D65" s="79"/>
      <c r="E65" s="80"/>
      <c r="F65" s="80"/>
    </row>
    <row r="66" spans="1:6" s="54" customFormat="1" ht="12" customHeight="1">
      <c r="A66" s="77"/>
      <c r="B66" s="88" t="s">
        <v>85</v>
      </c>
      <c r="C66" s="78"/>
      <c r="D66" s="79"/>
      <c r="E66" s="80"/>
      <c r="F66" s="80"/>
    </row>
    <row r="67" spans="1:6" s="54" customFormat="1" ht="12" customHeight="1">
      <c r="A67" s="77"/>
      <c r="B67" s="88"/>
      <c r="C67" s="58" t="s">
        <v>53</v>
      </c>
      <c r="D67" s="56">
        <v>639.35</v>
      </c>
      <c r="E67" s="244"/>
      <c r="F67" s="50">
        <f>D67*E67</f>
        <v>0</v>
      </c>
    </row>
    <row r="68" spans="1:6" s="54" customFormat="1" ht="12" customHeight="1">
      <c r="A68" s="77"/>
      <c r="B68" s="88"/>
      <c r="C68" s="78"/>
      <c r="D68" s="79"/>
      <c r="E68" s="80"/>
      <c r="F68" s="80"/>
    </row>
    <row r="69" spans="1:6" s="54" customFormat="1" ht="134.1" customHeight="1">
      <c r="A69" s="40">
        <f>A57+1</f>
        <v>4</v>
      </c>
      <c r="B69" s="253" t="s">
        <v>235</v>
      </c>
      <c r="C69" s="253"/>
      <c r="D69" s="253"/>
      <c r="E69" s="253"/>
      <c r="F69" s="80"/>
    </row>
    <row r="70" spans="1:6" s="54" customFormat="1" ht="12" customHeight="1">
      <c r="A70" s="93"/>
      <c r="B70" s="87" t="s">
        <v>236</v>
      </c>
      <c r="C70" s="78"/>
      <c r="D70" s="79"/>
      <c r="E70" s="80"/>
      <c r="F70" s="80"/>
    </row>
    <row r="71" spans="1:6" s="54" customFormat="1" ht="12" customHeight="1">
      <c r="A71" s="93"/>
      <c r="B71" s="87" t="s">
        <v>237</v>
      </c>
      <c r="C71" s="78"/>
      <c r="D71" s="79"/>
      <c r="E71" s="80"/>
      <c r="F71" s="80"/>
    </row>
    <row r="72" spans="1:6" s="54" customFormat="1" ht="12" customHeight="1">
      <c r="A72" s="93"/>
      <c r="B72" s="87"/>
      <c r="C72" s="58" t="s">
        <v>53</v>
      </c>
      <c r="D72" s="56">
        <v>639.35</v>
      </c>
      <c r="E72" s="244"/>
      <c r="F72" s="50">
        <f>D72*E72</f>
        <v>0</v>
      </c>
    </row>
    <row r="73" spans="1:6" s="54" customFormat="1" ht="12" customHeight="1">
      <c r="A73" s="93"/>
      <c r="B73" s="87"/>
      <c r="C73" s="58"/>
      <c r="D73" s="56"/>
      <c r="E73" s="50">
        <f>SUM(F43:F72)</f>
        <v>0</v>
      </c>
      <c r="F73" s="50"/>
    </row>
    <row r="74" spans="1:6" s="54" customFormat="1" ht="27.95" customHeight="1">
      <c r="A74" s="40">
        <f>A69+1</f>
        <v>5</v>
      </c>
      <c r="B74" s="53" t="s">
        <v>36</v>
      </c>
      <c r="C74" s="72" t="s">
        <v>32</v>
      </c>
      <c r="D74" s="66">
        <v>0.03</v>
      </c>
      <c r="E74" s="73">
        <f>+SUM(E73)</f>
        <v>0</v>
      </c>
      <c r="F74" s="73">
        <f>D74*E74</f>
        <v>0</v>
      </c>
    </row>
    <row r="75" spans="1:6" s="54" customFormat="1" ht="12" customHeight="1">
      <c r="A75" s="77"/>
      <c r="B75" s="78"/>
    </row>
    <row r="76" spans="1:6" s="54" customFormat="1" ht="12" customHeight="1">
      <c r="A76" s="94"/>
      <c r="B76" s="95" t="s">
        <v>88</v>
      </c>
      <c r="C76" s="95"/>
      <c r="D76" s="96"/>
      <c r="E76" s="97"/>
      <c r="F76" s="97">
        <f>SUM(F43+F55+F67+F72+F74)</f>
        <v>0</v>
      </c>
    </row>
    <row r="77" spans="1:6" s="54" customFormat="1" ht="12" customHeight="1">
      <c r="A77" s="77"/>
      <c r="B77" s="78"/>
      <c r="C77" s="78"/>
      <c r="D77" s="79"/>
      <c r="E77" s="80"/>
      <c r="F77" s="80"/>
    </row>
    <row r="78" spans="1:6" ht="14.25">
      <c r="A78" s="40"/>
      <c r="B78" s="49"/>
      <c r="C78" s="32"/>
      <c r="D78" s="33"/>
      <c r="E78" s="51"/>
      <c r="F78" s="51"/>
    </row>
    <row r="79" spans="1:6" ht="15.75">
      <c r="A79" s="84" t="s">
        <v>89</v>
      </c>
      <c r="B79" s="257" t="s">
        <v>90</v>
      </c>
      <c r="C79" s="257"/>
      <c r="D79" s="257"/>
      <c r="E79" s="98"/>
      <c r="F79" s="98"/>
    </row>
    <row r="80" spans="1:6" ht="15.75">
      <c r="A80" s="81"/>
      <c r="B80" s="41"/>
      <c r="C80" s="41"/>
      <c r="D80" s="41"/>
      <c r="E80" s="75"/>
      <c r="F80" s="75"/>
    </row>
    <row r="81" spans="1:6" ht="15">
      <c r="A81" s="99"/>
      <c r="B81" s="256" t="s">
        <v>19</v>
      </c>
      <c r="C81" s="256"/>
      <c r="D81" s="256"/>
      <c r="E81" s="100"/>
      <c r="F81" s="101"/>
    </row>
    <row r="82" spans="1:6" ht="192" customHeight="1">
      <c r="A82" s="37" t="s">
        <v>13</v>
      </c>
      <c r="B82" s="260" t="s">
        <v>20</v>
      </c>
      <c r="C82" s="260"/>
      <c r="D82" s="260"/>
      <c r="E82" s="260"/>
      <c r="F82" s="260"/>
    </row>
    <row r="83" spans="1:6" ht="15">
      <c r="A83" s="41"/>
      <c r="B83" s="256" t="s">
        <v>21</v>
      </c>
      <c r="C83" s="256"/>
      <c r="D83" s="52"/>
      <c r="E83" s="52"/>
      <c r="F83" s="55"/>
    </row>
    <row r="84" spans="1:6" ht="12.95" customHeight="1">
      <c r="A84" s="102"/>
      <c r="B84" s="103"/>
      <c r="C84" s="103"/>
      <c r="D84" s="103"/>
      <c r="E84" s="104"/>
      <c r="F84" s="105"/>
    </row>
    <row r="85" spans="1:6" ht="14.25">
      <c r="A85" s="106"/>
      <c r="B85" s="107" t="s">
        <v>91</v>
      </c>
      <c r="C85" s="108"/>
      <c r="D85" s="109"/>
      <c r="E85" s="110"/>
      <c r="F85" s="111"/>
    </row>
    <row r="86" spans="1:6" ht="14.25">
      <c r="A86" s="61">
        <v>1</v>
      </c>
      <c r="B86" s="60" t="s">
        <v>92</v>
      </c>
      <c r="C86" s="112" t="s">
        <v>28</v>
      </c>
      <c r="D86" s="113">
        <v>81</v>
      </c>
      <c r="E86" s="245"/>
      <c r="F86" s="114">
        <f>D86*E86</f>
        <v>0</v>
      </c>
    </row>
    <row r="87" spans="1:6" ht="42.75">
      <c r="A87" s="115"/>
      <c r="B87" s="60" t="s">
        <v>93</v>
      </c>
      <c r="C87" s="115"/>
      <c r="D87" s="115"/>
      <c r="E87" s="114"/>
      <c r="F87" s="114"/>
    </row>
    <row r="88" spans="1:6" ht="14.25">
      <c r="A88" s="61"/>
      <c r="B88" s="115" t="s">
        <v>94</v>
      </c>
      <c r="C88" s="112"/>
      <c r="D88" s="113"/>
      <c r="E88" s="114"/>
      <c r="F88" s="114"/>
    </row>
    <row r="89" spans="1:6" ht="14.25">
      <c r="A89" s="61"/>
      <c r="B89" s="115" t="s">
        <v>95</v>
      </c>
      <c r="C89" s="112"/>
      <c r="D89" s="113"/>
      <c r="E89" s="114"/>
      <c r="F89" s="114"/>
    </row>
    <row r="90" spans="1:6" ht="25.5">
      <c r="A90" s="61"/>
      <c r="B90" s="116" t="s">
        <v>96</v>
      </c>
      <c r="C90" s="112"/>
      <c r="D90" s="113"/>
      <c r="E90" s="114"/>
      <c r="F90" s="114"/>
    </row>
    <row r="91" spans="1:6" ht="15">
      <c r="A91" s="61"/>
      <c r="B91" s="117"/>
      <c r="C91" s="112"/>
      <c r="D91" s="113"/>
      <c r="E91" s="114"/>
      <c r="F91" s="114"/>
    </row>
    <row r="92" spans="1:6" ht="28.5">
      <c r="A92" s="64">
        <f>A86+1</f>
        <v>2</v>
      </c>
      <c r="B92" s="118" t="s">
        <v>97</v>
      </c>
      <c r="C92" s="61" t="s">
        <v>98</v>
      </c>
      <c r="D92" s="62">
        <v>4</v>
      </c>
      <c r="E92" s="246"/>
      <c r="F92" s="63">
        <f t="shared" ref="F92" si="0">D92*E92</f>
        <v>0</v>
      </c>
    </row>
    <row r="93" spans="1:6" ht="14.25">
      <c r="A93" s="61"/>
      <c r="B93" s="119"/>
      <c r="C93" s="120"/>
      <c r="D93" s="109"/>
      <c r="E93" s="121"/>
      <c r="F93" s="111"/>
    </row>
    <row r="94" spans="1:6" ht="15">
      <c r="A94" s="122"/>
      <c r="B94" s="95" t="s">
        <v>99</v>
      </c>
      <c r="C94" s="95"/>
      <c r="D94" s="96"/>
      <c r="E94" s="97"/>
      <c r="F94" s="97">
        <f>SUM(F86:F90)</f>
        <v>0</v>
      </c>
    </row>
    <row r="95" spans="1:6">
      <c r="E95" s="123"/>
      <c r="F95" s="123"/>
    </row>
    <row r="96" spans="1:6" ht="15">
      <c r="A96" s="124" t="s">
        <v>100</v>
      </c>
      <c r="B96" s="257" t="s">
        <v>101</v>
      </c>
      <c r="C96" s="257"/>
      <c r="D96" s="125"/>
      <c r="E96" s="98"/>
      <c r="F96" s="98"/>
    </row>
    <row r="97" spans="1:6" ht="15.75">
      <c r="A97" s="81"/>
      <c r="B97" s="126"/>
      <c r="C97" s="126"/>
      <c r="E97" s="127"/>
      <c r="F97" s="127"/>
    </row>
    <row r="98" spans="1:6" ht="15">
      <c r="A98" s="7"/>
      <c r="B98" s="256" t="s">
        <v>19</v>
      </c>
      <c r="C98" s="256"/>
      <c r="D98" s="256"/>
      <c r="E98" s="128"/>
      <c r="F98" s="128"/>
    </row>
    <row r="99" spans="1:6" ht="191.1" customHeight="1">
      <c r="A99" s="37" t="s">
        <v>13</v>
      </c>
      <c r="B99" s="258" t="s">
        <v>20</v>
      </c>
      <c r="C99" s="258"/>
      <c r="D99" s="258"/>
      <c r="E99" s="258"/>
      <c r="F99" s="258"/>
    </row>
    <row r="100" spans="1:6" ht="15">
      <c r="A100" s="129"/>
      <c r="B100" s="256" t="s">
        <v>102</v>
      </c>
      <c r="C100" s="256"/>
      <c r="D100" s="130"/>
      <c r="E100" s="131"/>
      <c r="F100" s="131"/>
    </row>
    <row r="101" spans="1:6" ht="14.25">
      <c r="A101" s="129"/>
      <c r="B101" s="129"/>
      <c r="C101" s="130"/>
      <c r="D101" s="130"/>
      <c r="E101" s="131"/>
      <c r="F101" s="131"/>
    </row>
    <row r="102" spans="1:6" ht="43.5">
      <c r="A102" s="64">
        <v>1</v>
      </c>
      <c r="B102" s="60" t="s">
        <v>103</v>
      </c>
      <c r="C102" s="61"/>
      <c r="D102" s="62"/>
      <c r="E102" s="63"/>
      <c r="F102" s="63"/>
    </row>
    <row r="103" spans="1:6" ht="14.25">
      <c r="A103" s="64"/>
      <c r="B103" s="60" t="s">
        <v>104</v>
      </c>
      <c r="C103" s="61" t="s">
        <v>30</v>
      </c>
      <c r="D103" s="62">
        <v>1215</v>
      </c>
      <c r="E103" s="246"/>
      <c r="F103" s="63">
        <f t="shared" ref="F103" si="1">D103*E103</f>
        <v>0</v>
      </c>
    </row>
    <row r="104" spans="1:6" ht="15">
      <c r="A104" s="132"/>
      <c r="B104" s="60"/>
      <c r="C104" s="61"/>
      <c r="D104" s="62"/>
      <c r="E104" s="246"/>
      <c r="F104" s="63"/>
    </row>
    <row r="105" spans="1:6" ht="43.5">
      <c r="A105" s="64">
        <f>A102+1</f>
        <v>2</v>
      </c>
      <c r="B105" s="60" t="s">
        <v>105</v>
      </c>
      <c r="C105" s="61"/>
      <c r="D105" s="61"/>
      <c r="E105" s="63"/>
      <c r="F105" s="133"/>
    </row>
    <row r="106" spans="1:6" ht="14.25">
      <c r="A106" s="64"/>
      <c r="B106" s="60" t="s">
        <v>106</v>
      </c>
      <c r="C106" s="61" t="s">
        <v>30</v>
      </c>
      <c r="D106" s="62">
        <v>400</v>
      </c>
      <c r="E106" s="246"/>
      <c r="F106" s="133">
        <f>D106*E106</f>
        <v>0</v>
      </c>
    </row>
    <row r="107" spans="1:6" ht="14.25">
      <c r="A107" s="64"/>
      <c r="B107" s="60"/>
      <c r="C107" s="61"/>
      <c r="D107" s="62"/>
      <c r="E107" s="63"/>
      <c r="F107" s="133"/>
    </row>
    <row r="108" spans="1:6" ht="43.5">
      <c r="A108" s="64">
        <f>A105+1</f>
        <v>3</v>
      </c>
      <c r="B108" s="60" t="s">
        <v>107</v>
      </c>
      <c r="C108" s="61"/>
      <c r="D108" s="62"/>
      <c r="E108" s="63"/>
      <c r="F108" s="63"/>
    </row>
    <row r="109" spans="1:6" ht="14.25">
      <c r="A109" s="64"/>
      <c r="B109" s="118" t="s">
        <v>31</v>
      </c>
      <c r="C109" s="61" t="s">
        <v>30</v>
      </c>
      <c r="D109" s="62">
        <v>1215</v>
      </c>
      <c r="E109" s="246"/>
      <c r="F109" s="63">
        <f>D109*E109</f>
        <v>0</v>
      </c>
    </row>
    <row r="110" spans="1:6" ht="14.25">
      <c r="A110" s="64"/>
      <c r="B110" s="118"/>
      <c r="C110" s="61"/>
      <c r="D110" s="62"/>
      <c r="E110" s="63"/>
      <c r="F110" s="63"/>
    </row>
    <row r="111" spans="1:6" ht="14.25">
      <c r="A111" s="64">
        <f>A108+1</f>
        <v>4</v>
      </c>
      <c r="B111" s="118" t="s">
        <v>108</v>
      </c>
      <c r="C111" s="61" t="s">
        <v>28</v>
      </c>
      <c r="D111" s="62">
        <v>40</v>
      </c>
      <c r="E111" s="246"/>
      <c r="F111" s="63">
        <f>D111*E111</f>
        <v>0</v>
      </c>
    </row>
    <row r="112" spans="1:6" ht="14.25">
      <c r="A112" s="64"/>
      <c r="B112" s="118"/>
      <c r="C112" s="61"/>
      <c r="D112" s="62"/>
      <c r="E112" s="63"/>
      <c r="F112" s="63"/>
    </row>
    <row r="113" spans="1:6" ht="85.5">
      <c r="A113" s="64">
        <f>A111+1</f>
        <v>5</v>
      </c>
      <c r="B113" s="118" t="s">
        <v>109</v>
      </c>
      <c r="C113" s="61"/>
      <c r="D113" s="62"/>
      <c r="E113" s="63"/>
      <c r="F113" s="63"/>
    </row>
    <row r="114" spans="1:6" ht="15">
      <c r="A114" s="132"/>
      <c r="B114" s="118" t="s">
        <v>110</v>
      </c>
      <c r="C114" s="61" t="s">
        <v>30</v>
      </c>
      <c r="D114" s="62">
        <v>100</v>
      </c>
      <c r="E114" s="246"/>
      <c r="F114" s="63">
        <f>D114*E114</f>
        <v>0</v>
      </c>
    </row>
    <row r="115" spans="1:6" ht="14.25">
      <c r="A115" s="64"/>
      <c r="B115" s="118"/>
      <c r="C115" s="61"/>
      <c r="D115" s="62"/>
      <c r="E115" s="63"/>
      <c r="F115" s="63"/>
    </row>
    <row r="116" spans="1:6" ht="71.25">
      <c r="A116" s="64">
        <f>A113+1</f>
        <v>6</v>
      </c>
      <c r="B116" s="134" t="s">
        <v>111</v>
      </c>
      <c r="C116" s="135"/>
      <c r="D116" s="136"/>
      <c r="E116" s="137"/>
      <c r="F116" s="63"/>
    </row>
    <row r="117" spans="1:6" ht="15">
      <c r="A117" s="132"/>
      <c r="B117" s="118" t="s">
        <v>112</v>
      </c>
      <c r="C117" s="61" t="s">
        <v>28</v>
      </c>
      <c r="D117" s="62">
        <v>16</v>
      </c>
      <c r="E117" s="246"/>
      <c r="F117" s="63">
        <f>D117*E117</f>
        <v>0</v>
      </c>
    </row>
    <row r="118" spans="1:6" ht="14.25">
      <c r="A118" s="64"/>
      <c r="B118" s="134"/>
      <c r="C118" s="61"/>
      <c r="D118" s="62"/>
      <c r="E118" s="63"/>
      <c r="F118" s="63"/>
    </row>
    <row r="119" spans="1:6" ht="57">
      <c r="A119" s="64">
        <f>A116+1</f>
        <v>7</v>
      </c>
      <c r="B119" s="134" t="s">
        <v>113</v>
      </c>
      <c r="C119" s="61" t="s">
        <v>28</v>
      </c>
      <c r="D119" s="62">
        <v>4</v>
      </c>
      <c r="E119" s="246"/>
      <c r="F119" s="63">
        <f>D119*E119</f>
        <v>0</v>
      </c>
    </row>
    <row r="120" spans="1:6" ht="14.25">
      <c r="A120" s="64"/>
      <c r="B120" s="134"/>
      <c r="C120" s="61"/>
      <c r="D120" s="62"/>
      <c r="E120" s="63"/>
      <c r="F120" s="63"/>
    </row>
    <row r="121" spans="1:6" ht="28.5">
      <c r="A121" s="64">
        <f>A119+1</f>
        <v>8</v>
      </c>
      <c r="B121" s="134" t="s">
        <v>114</v>
      </c>
      <c r="C121" s="61" t="s">
        <v>98</v>
      </c>
      <c r="D121" s="62">
        <v>4</v>
      </c>
      <c r="E121" s="246"/>
      <c r="F121" s="63">
        <f>D121*E121</f>
        <v>0</v>
      </c>
    </row>
    <row r="122" spans="1:6" ht="14.25">
      <c r="A122" s="64"/>
      <c r="B122" s="134"/>
      <c r="C122" s="61"/>
      <c r="D122" s="62"/>
      <c r="E122" s="63"/>
      <c r="F122" s="63"/>
    </row>
    <row r="123" spans="1:6" ht="42.75">
      <c r="A123" s="64">
        <f>A121+1</f>
        <v>9</v>
      </c>
      <c r="B123" s="118" t="s">
        <v>115</v>
      </c>
      <c r="C123" s="61" t="s">
        <v>32</v>
      </c>
      <c r="D123" s="62">
        <v>3</v>
      </c>
      <c r="E123" s="246"/>
      <c r="F123" s="63">
        <f>SUM(F102:F122)*D123*0.01</f>
        <v>0</v>
      </c>
    </row>
    <row r="124" spans="1:6" ht="14.25">
      <c r="A124" s="64"/>
      <c r="B124" s="118"/>
      <c r="C124" s="61"/>
      <c r="D124" s="62"/>
      <c r="E124" s="63"/>
      <c r="F124" s="63"/>
    </row>
    <row r="125" spans="1:6" ht="14.25">
      <c r="A125" s="64">
        <f>A123+1</f>
        <v>10</v>
      </c>
      <c r="B125" s="118" t="s">
        <v>33</v>
      </c>
      <c r="C125" s="61" t="s">
        <v>32</v>
      </c>
      <c r="D125" s="62">
        <v>3</v>
      </c>
      <c r="E125" s="246"/>
      <c r="F125" s="63">
        <f>SUM(F100:F122)*D125*0.01</f>
        <v>0</v>
      </c>
    </row>
    <row r="126" spans="1:6" ht="14.25">
      <c r="A126" s="64"/>
      <c r="B126" s="118"/>
      <c r="C126" s="61"/>
      <c r="D126" s="62"/>
      <c r="E126" s="63"/>
      <c r="F126" s="63"/>
    </row>
    <row r="127" spans="1:6" ht="14.25">
      <c r="A127" s="64">
        <f>A125+1</f>
        <v>11</v>
      </c>
      <c r="B127" s="118" t="s">
        <v>34</v>
      </c>
      <c r="C127" s="61" t="s">
        <v>32</v>
      </c>
      <c r="D127" s="62">
        <v>3</v>
      </c>
      <c r="E127" s="246"/>
      <c r="F127" s="63">
        <f>SUM(F100:F122)*D127*0.01</f>
        <v>0</v>
      </c>
    </row>
    <row r="128" spans="1:6" ht="14.25">
      <c r="A128" s="64"/>
      <c r="B128" s="118"/>
      <c r="C128" s="61"/>
      <c r="D128" s="62"/>
      <c r="E128" s="63"/>
      <c r="F128" s="63"/>
    </row>
    <row r="129" spans="1:6" ht="28.5">
      <c r="A129" s="64">
        <f>A127+1</f>
        <v>12</v>
      </c>
      <c r="B129" s="118" t="s">
        <v>35</v>
      </c>
      <c r="C129" s="61" t="s">
        <v>32</v>
      </c>
      <c r="D129" s="62">
        <v>3</v>
      </c>
      <c r="E129" s="246"/>
      <c r="F129" s="63">
        <f>SUM(F100:F122)*D129*0.01</f>
        <v>0</v>
      </c>
    </row>
    <row r="130" spans="1:6" ht="14.25">
      <c r="A130" s="64"/>
      <c r="B130" s="118"/>
      <c r="C130" s="61"/>
      <c r="D130" s="62"/>
      <c r="E130" s="63"/>
      <c r="F130" s="63"/>
    </row>
    <row r="131" spans="1:6" ht="14.25">
      <c r="A131" s="138">
        <f>A129+1</f>
        <v>13</v>
      </c>
      <c r="B131" s="118" t="s">
        <v>116</v>
      </c>
      <c r="C131" s="61" t="s">
        <v>117</v>
      </c>
      <c r="D131" s="62">
        <v>10</v>
      </c>
      <c r="E131" s="246"/>
      <c r="F131" s="63">
        <f>D131*E131</f>
        <v>0</v>
      </c>
    </row>
    <row r="132" spans="1:6" ht="14.25">
      <c r="A132" s="139"/>
      <c r="B132" s="140" t="s">
        <v>118</v>
      </c>
      <c r="C132" s="141"/>
      <c r="D132" s="142"/>
      <c r="E132" s="143"/>
      <c r="F132" s="143">
        <f>SUM(F102:F131)</f>
        <v>0</v>
      </c>
    </row>
    <row r="133" spans="1:6">
      <c r="A133" s="144"/>
      <c r="B133" s="145"/>
      <c r="C133" s="146"/>
      <c r="D133" s="147"/>
      <c r="E133" s="148"/>
      <c r="F133" s="148"/>
    </row>
    <row r="134" spans="1:6" ht="12" customHeight="1">
      <c r="A134" s="84" t="s">
        <v>119</v>
      </c>
      <c r="B134" s="257" t="s">
        <v>120</v>
      </c>
      <c r="C134" s="257"/>
      <c r="D134" s="257"/>
      <c r="E134" s="257"/>
      <c r="F134" s="257"/>
    </row>
    <row r="135" spans="1:6">
      <c r="A135" s="144"/>
      <c r="B135" s="145"/>
      <c r="C135" s="146"/>
      <c r="D135" s="147"/>
      <c r="E135" s="148"/>
      <c r="F135" s="148"/>
    </row>
    <row r="136" spans="1:6" ht="14.25">
      <c r="A136" s="40">
        <v>1</v>
      </c>
      <c r="B136" s="87" t="s">
        <v>129</v>
      </c>
      <c r="C136" s="146"/>
      <c r="D136" s="147"/>
      <c r="E136" s="148"/>
      <c r="F136" s="148"/>
    </row>
    <row r="137" spans="1:6" ht="14.25">
      <c r="A137" s="40"/>
      <c r="B137" s="87" t="s">
        <v>130</v>
      </c>
      <c r="C137" s="146"/>
      <c r="D137" s="147"/>
      <c r="E137" s="148"/>
      <c r="F137" s="148"/>
    </row>
    <row r="138" spans="1:6" ht="14.25">
      <c r="A138" s="40"/>
      <c r="B138" s="87" t="s">
        <v>131</v>
      </c>
      <c r="C138" s="146"/>
      <c r="D138" s="147"/>
      <c r="E138" s="148"/>
      <c r="F138" s="148"/>
    </row>
    <row r="139" spans="1:6" ht="14.25">
      <c r="A139" s="40"/>
      <c r="B139" s="87" t="s">
        <v>132</v>
      </c>
      <c r="C139" s="146"/>
      <c r="D139" s="147"/>
      <c r="E139" s="148"/>
      <c r="F139" s="148"/>
    </row>
    <row r="140" spans="1:6" ht="14.25">
      <c r="A140" s="40"/>
      <c r="B140" s="87" t="s">
        <v>133</v>
      </c>
      <c r="C140" s="146"/>
      <c r="D140" s="147"/>
      <c r="E140" s="148"/>
      <c r="F140" s="148"/>
    </row>
    <row r="141" spans="1:6" ht="14.25">
      <c r="A141" s="40"/>
      <c r="B141" s="87" t="s">
        <v>134</v>
      </c>
      <c r="C141" s="87"/>
      <c r="D141" s="147"/>
      <c r="E141" s="148"/>
      <c r="F141" s="148"/>
    </row>
    <row r="142" spans="1:6" ht="14.25">
      <c r="A142" s="40"/>
      <c r="B142" s="87" t="s">
        <v>135</v>
      </c>
      <c r="C142" s="146"/>
      <c r="D142" s="147"/>
      <c r="E142" s="148"/>
      <c r="F142" s="148"/>
    </row>
    <row r="143" spans="1:6" ht="14.25">
      <c r="A143" s="40"/>
      <c r="B143" s="87" t="s">
        <v>136</v>
      </c>
      <c r="C143" s="146"/>
      <c r="D143" s="147"/>
      <c r="E143" s="148"/>
      <c r="F143" s="148"/>
    </row>
    <row r="144" spans="1:6" ht="14.25">
      <c r="A144" s="144"/>
      <c r="B144" s="88" t="s">
        <v>137</v>
      </c>
      <c r="C144" s="146"/>
      <c r="D144" s="147"/>
      <c r="E144" s="148"/>
      <c r="F144" s="148"/>
    </row>
    <row r="145" spans="1:6" ht="15">
      <c r="A145" s="149" t="s">
        <v>13</v>
      </c>
      <c r="B145" s="88" t="s">
        <v>82</v>
      </c>
      <c r="C145" s="146"/>
      <c r="D145" s="147"/>
      <c r="E145" s="148"/>
      <c r="F145" s="148"/>
    </row>
    <row r="146" spans="1:6" ht="27.95" customHeight="1">
      <c r="A146" s="149" t="s">
        <v>13</v>
      </c>
      <c r="B146" s="254" t="s">
        <v>138</v>
      </c>
      <c r="C146" s="254"/>
      <c r="D146" s="254"/>
      <c r="E146" s="254"/>
      <c r="F146" s="148"/>
    </row>
    <row r="147" spans="1:6" ht="15">
      <c r="A147" s="149" t="s">
        <v>13</v>
      </c>
      <c r="B147" s="88" t="s">
        <v>139</v>
      </c>
      <c r="C147" s="146"/>
      <c r="D147" s="147"/>
      <c r="E147" s="148"/>
      <c r="F147" s="148"/>
    </row>
    <row r="148" spans="1:6" ht="15">
      <c r="A148" s="149" t="s">
        <v>13</v>
      </c>
      <c r="B148" s="88" t="s">
        <v>140</v>
      </c>
      <c r="C148" s="146"/>
      <c r="D148" s="147"/>
      <c r="E148" s="148"/>
      <c r="F148" s="148"/>
    </row>
    <row r="149" spans="1:6" ht="15">
      <c r="A149" s="149" t="s">
        <v>13</v>
      </c>
      <c r="B149" s="88" t="s">
        <v>141</v>
      </c>
      <c r="C149" s="146"/>
      <c r="D149" s="147"/>
      <c r="E149" s="148"/>
      <c r="F149" s="148"/>
    </row>
    <row r="150" spans="1:6">
      <c r="A150" s="7"/>
      <c r="B150" s="7"/>
      <c r="C150" s="146"/>
      <c r="D150" s="147"/>
      <c r="E150" s="148"/>
      <c r="F150" s="148"/>
    </row>
    <row r="151" spans="1:6" ht="14.25">
      <c r="A151" s="40"/>
      <c r="B151" s="7"/>
      <c r="C151" s="58" t="s">
        <v>53</v>
      </c>
      <c r="D151" s="56">
        <v>83</v>
      </c>
      <c r="E151" s="244"/>
      <c r="F151" s="50">
        <f>D151*E151</f>
        <v>0</v>
      </c>
    </row>
    <row r="152" spans="1:6" ht="14.25">
      <c r="A152" s="40"/>
      <c r="B152" s="87"/>
      <c r="C152" s="146"/>
      <c r="D152" s="147"/>
      <c r="E152" s="148"/>
      <c r="F152" s="148"/>
    </row>
    <row r="153" spans="1:6" ht="68.099999999999994" customHeight="1">
      <c r="A153" s="40">
        <f>A136+1</f>
        <v>2</v>
      </c>
      <c r="B153" s="254" t="s">
        <v>142</v>
      </c>
      <c r="C153" s="254"/>
      <c r="D153" s="254"/>
      <c r="E153" s="254"/>
      <c r="F153" s="148"/>
    </row>
    <row r="154" spans="1:6" ht="15">
      <c r="A154" s="149" t="s">
        <v>13</v>
      </c>
      <c r="B154" s="88" t="s">
        <v>82</v>
      </c>
      <c r="C154" s="146"/>
      <c r="D154" s="147"/>
      <c r="E154" s="148"/>
      <c r="F154" s="148"/>
    </row>
    <row r="155" spans="1:6" ht="27.95" customHeight="1">
      <c r="A155" s="149" t="s">
        <v>13</v>
      </c>
      <c r="B155" s="254" t="s">
        <v>143</v>
      </c>
      <c r="C155" s="254"/>
      <c r="D155" s="254"/>
      <c r="E155" s="254"/>
      <c r="F155" s="148"/>
    </row>
    <row r="156" spans="1:6" ht="15">
      <c r="A156" s="149" t="s">
        <v>13</v>
      </c>
      <c r="B156" s="88" t="s">
        <v>141</v>
      </c>
      <c r="C156" s="146"/>
      <c r="D156" s="147"/>
      <c r="E156" s="148"/>
      <c r="F156" s="148"/>
    </row>
    <row r="157" spans="1:6" ht="15">
      <c r="A157" s="149" t="s">
        <v>13</v>
      </c>
      <c r="B157" s="88" t="s">
        <v>144</v>
      </c>
      <c r="C157" s="146"/>
      <c r="D157" s="147"/>
      <c r="E157" s="148"/>
      <c r="F157" s="148"/>
    </row>
    <row r="158" spans="1:6" ht="15">
      <c r="A158" s="149" t="s">
        <v>13</v>
      </c>
      <c r="B158" s="88" t="s">
        <v>140</v>
      </c>
      <c r="C158" s="146"/>
      <c r="D158" s="147"/>
      <c r="E158" s="148"/>
      <c r="F158" s="148"/>
    </row>
    <row r="159" spans="1:6" ht="14.25">
      <c r="A159" s="144"/>
      <c r="B159" s="87"/>
      <c r="C159" s="146"/>
      <c r="D159" s="147"/>
      <c r="E159" s="148"/>
      <c r="F159" s="148"/>
    </row>
    <row r="160" spans="1:6" ht="14.25">
      <c r="A160" s="144"/>
      <c r="B160" s="150"/>
      <c r="C160" s="58" t="s">
        <v>28</v>
      </c>
      <c r="D160" s="56">
        <v>10</v>
      </c>
      <c r="E160" s="244"/>
      <c r="F160" s="50">
        <f>D160*E160</f>
        <v>0</v>
      </c>
    </row>
    <row r="161" spans="1:6">
      <c r="A161" s="144"/>
      <c r="B161" s="145"/>
      <c r="C161" s="146"/>
      <c r="D161" s="147"/>
      <c r="E161" s="148"/>
      <c r="F161" s="148"/>
    </row>
    <row r="162" spans="1:6" ht="14.25">
      <c r="A162" s="40">
        <f>A153+1</f>
        <v>3</v>
      </c>
      <c r="B162" s="87" t="s">
        <v>145</v>
      </c>
      <c r="C162" s="146"/>
      <c r="D162" s="147"/>
      <c r="E162" s="148"/>
      <c r="F162" s="148"/>
    </row>
    <row r="163" spans="1:6" ht="14.25">
      <c r="A163" s="144"/>
      <c r="B163" s="87" t="s">
        <v>146</v>
      </c>
      <c r="C163" s="146"/>
      <c r="D163" s="147"/>
      <c r="E163" s="148"/>
      <c r="F163" s="148"/>
    </row>
    <row r="164" spans="1:6" ht="14.25">
      <c r="A164" s="144"/>
      <c r="B164" s="87" t="s">
        <v>147</v>
      </c>
      <c r="C164" s="146"/>
      <c r="D164" s="147"/>
      <c r="E164" s="148"/>
      <c r="F164" s="148"/>
    </row>
    <row r="165" spans="1:6" ht="14.25">
      <c r="A165" s="144"/>
      <c r="B165" s="87" t="s">
        <v>148</v>
      </c>
      <c r="C165" s="146"/>
      <c r="D165" s="147"/>
      <c r="E165" s="148"/>
      <c r="F165" s="148"/>
    </row>
    <row r="166" spans="1:6" ht="14.25">
      <c r="A166" s="144"/>
      <c r="B166" s="87" t="s">
        <v>149</v>
      </c>
      <c r="C166" s="146"/>
      <c r="D166" s="147"/>
      <c r="E166" s="148"/>
      <c r="F166" s="148"/>
    </row>
    <row r="167" spans="1:6" ht="14.25">
      <c r="A167" s="144"/>
      <c r="B167" s="87" t="s">
        <v>150</v>
      </c>
      <c r="C167" s="146"/>
      <c r="D167" s="147"/>
      <c r="E167" s="148"/>
      <c r="F167" s="148"/>
    </row>
    <row r="168" spans="1:6" ht="14.25">
      <c r="A168" s="144"/>
      <c r="B168" s="88" t="s">
        <v>151</v>
      </c>
      <c r="C168" s="146"/>
      <c r="D168" s="147"/>
      <c r="E168" s="148"/>
      <c r="F168" s="148"/>
    </row>
    <row r="169" spans="1:6" ht="14.25">
      <c r="A169" s="144"/>
      <c r="B169" s="87"/>
      <c r="C169" s="58" t="s">
        <v>152</v>
      </c>
      <c r="D169" s="56">
        <v>40</v>
      </c>
      <c r="E169" s="244"/>
      <c r="F169" s="50">
        <f>D169*E169</f>
        <v>0</v>
      </c>
    </row>
    <row r="170" spans="1:6">
      <c r="A170" s="144"/>
      <c r="B170" s="145"/>
      <c r="C170" s="146"/>
      <c r="D170" s="147"/>
      <c r="E170" s="148"/>
      <c r="F170" s="148"/>
    </row>
    <row r="171" spans="1:6" ht="14.25">
      <c r="A171" s="40">
        <f>A162+1</f>
        <v>4</v>
      </c>
      <c r="B171" s="87" t="s">
        <v>153</v>
      </c>
      <c r="C171" s="146"/>
      <c r="D171" s="147"/>
      <c r="E171" s="148"/>
      <c r="F171" s="148"/>
    </row>
    <row r="172" spans="1:6" ht="14.25">
      <c r="A172" s="40"/>
      <c r="B172" s="87" t="s">
        <v>154</v>
      </c>
      <c r="C172" s="146"/>
      <c r="D172" s="147"/>
      <c r="E172" s="148"/>
      <c r="F172" s="148"/>
    </row>
    <row r="173" spans="1:6" ht="14.25">
      <c r="A173" s="40"/>
      <c r="B173" s="87" t="s">
        <v>155</v>
      </c>
      <c r="C173" s="146"/>
      <c r="D173" s="147"/>
      <c r="E173" s="148"/>
      <c r="F173" s="148"/>
    </row>
    <row r="174" spans="1:6" ht="14.25">
      <c r="A174" s="40"/>
      <c r="B174" s="87" t="s">
        <v>156</v>
      </c>
      <c r="C174" s="146"/>
      <c r="D174" s="147"/>
      <c r="E174" s="148"/>
      <c r="F174" s="148"/>
    </row>
    <row r="175" spans="1:6" ht="14.25">
      <c r="A175" s="40"/>
      <c r="B175" s="87" t="s">
        <v>157</v>
      </c>
      <c r="C175" s="146"/>
      <c r="D175" s="147"/>
      <c r="E175" s="148"/>
      <c r="F175" s="148"/>
    </row>
    <row r="176" spans="1:6" ht="14.25">
      <c r="A176" s="40"/>
      <c r="B176" s="87" t="s">
        <v>158</v>
      </c>
      <c r="C176" s="146"/>
      <c r="D176" s="147"/>
      <c r="E176" s="148"/>
      <c r="F176" s="148"/>
    </row>
    <row r="177" spans="1:6" ht="14.25">
      <c r="A177" s="40"/>
      <c r="B177" s="88" t="s">
        <v>159</v>
      </c>
      <c r="C177" s="146"/>
      <c r="D177" s="147"/>
      <c r="E177" s="148"/>
      <c r="F177" s="148"/>
    </row>
    <row r="178" spans="1:6" ht="14.25">
      <c r="A178" s="144"/>
      <c r="B178" s="87"/>
      <c r="C178" s="58" t="s">
        <v>152</v>
      </c>
      <c r="D178" s="56">
        <v>8</v>
      </c>
      <c r="E178" s="244"/>
      <c r="F178" s="50">
        <f>D178*E178</f>
        <v>0</v>
      </c>
    </row>
    <row r="179" spans="1:6" ht="14.25">
      <c r="A179" s="144"/>
      <c r="B179" s="87"/>
      <c r="C179" s="58"/>
      <c r="D179" s="91"/>
      <c r="E179" s="92"/>
      <c r="F179" s="50"/>
    </row>
    <row r="180" spans="1:6" ht="71.099999999999994" customHeight="1">
      <c r="A180" s="40">
        <f>A171+1</f>
        <v>5</v>
      </c>
      <c r="B180" s="255" t="s">
        <v>160</v>
      </c>
      <c r="C180" s="255"/>
      <c r="D180" s="255"/>
      <c r="E180" s="148"/>
      <c r="F180" s="148"/>
    </row>
    <row r="181" spans="1:6" ht="14.25">
      <c r="A181" s="144"/>
      <c r="B181" s="87"/>
      <c r="C181" s="151" t="s">
        <v>152</v>
      </c>
      <c r="D181" s="56">
        <v>20</v>
      </c>
      <c r="E181" s="244"/>
      <c r="F181" s="50">
        <f>D181*E181</f>
        <v>0</v>
      </c>
    </row>
    <row r="182" spans="1:6" ht="14.25">
      <c r="A182" s="144"/>
      <c r="B182" s="87"/>
      <c r="C182" s="58"/>
      <c r="D182" s="91"/>
      <c r="E182" s="92"/>
      <c r="F182" s="50"/>
    </row>
    <row r="183" spans="1:6" ht="14.25">
      <c r="A183" s="144"/>
      <c r="B183" s="87"/>
      <c r="C183" s="58"/>
      <c r="D183" s="56"/>
      <c r="E183" s="50">
        <f>SUM(F151:F182)</f>
        <v>0</v>
      </c>
      <c r="F183" s="50"/>
    </row>
    <row r="184" spans="1:6" ht="28.5">
      <c r="A184" s="40">
        <f>A180+1</f>
        <v>6</v>
      </c>
      <c r="B184" s="53" t="s">
        <v>36</v>
      </c>
      <c r="C184" s="72" t="s">
        <v>32</v>
      </c>
      <c r="D184" s="66">
        <v>0.05</v>
      </c>
      <c r="E184" s="73">
        <f>+SUM(E183)</f>
        <v>0</v>
      </c>
      <c r="F184" s="73">
        <f>D184*E184</f>
        <v>0</v>
      </c>
    </row>
    <row r="185" spans="1:6">
      <c r="A185" s="144"/>
      <c r="B185" s="145"/>
      <c r="C185" s="146"/>
      <c r="D185" s="147"/>
      <c r="E185" s="148"/>
      <c r="F185" s="148"/>
    </row>
    <row r="186" spans="1:6" ht="15">
      <c r="A186" s="122"/>
      <c r="B186" s="95" t="s">
        <v>161</v>
      </c>
      <c r="C186" s="95"/>
      <c r="D186" s="96"/>
      <c r="E186" s="97"/>
      <c r="F186" s="97">
        <f>SUM(F136:F185)</f>
        <v>0</v>
      </c>
    </row>
    <row r="188" spans="1:6">
      <c r="A188" s="152"/>
      <c r="B188" s="153" t="s">
        <v>238</v>
      </c>
      <c r="C188" s="154"/>
      <c r="D188" s="155"/>
      <c r="E188" s="156"/>
      <c r="F188" s="157">
        <f>SUM(F76+F94+F132+F186)</f>
        <v>0</v>
      </c>
    </row>
    <row r="195" spans="1:253" s="22" customFormat="1">
      <c r="A195" s="20"/>
      <c r="B195" s="158"/>
      <c r="D195" s="23"/>
      <c r="E195" s="24"/>
      <c r="F195" s="24"/>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c r="GL195" s="7"/>
      <c r="GM195" s="7"/>
      <c r="GN195" s="7"/>
      <c r="GO195" s="7"/>
      <c r="GP195" s="7"/>
      <c r="GQ195" s="7"/>
      <c r="GR195" s="7"/>
      <c r="GS195" s="7"/>
      <c r="GT195" s="7"/>
      <c r="GU195" s="7"/>
      <c r="GV195" s="7"/>
      <c r="GW195" s="7"/>
      <c r="GX195" s="7"/>
      <c r="GY195" s="7"/>
      <c r="GZ195" s="7"/>
      <c r="HA195" s="7"/>
      <c r="HB195" s="7"/>
      <c r="HC195" s="7"/>
      <c r="HD195" s="7"/>
      <c r="HE195" s="7"/>
      <c r="HF195" s="7"/>
      <c r="HG195" s="7"/>
      <c r="HH195" s="7"/>
      <c r="HI195" s="7"/>
      <c r="HJ195" s="7"/>
      <c r="HK195" s="7"/>
      <c r="HL195" s="7"/>
      <c r="HM195" s="7"/>
      <c r="HN195" s="7"/>
      <c r="HO195" s="7"/>
      <c r="HP195" s="7"/>
      <c r="HQ195" s="7"/>
      <c r="HR195" s="7"/>
      <c r="HS195" s="7"/>
      <c r="HT195" s="7"/>
      <c r="HU195" s="7"/>
      <c r="HV195" s="7"/>
      <c r="HW195" s="7"/>
      <c r="HX195" s="7"/>
      <c r="HY195" s="7"/>
      <c r="HZ195" s="7"/>
      <c r="IA195" s="7"/>
      <c r="IB195" s="7"/>
      <c r="IC195" s="7"/>
      <c r="ID195" s="7"/>
      <c r="IE195" s="7"/>
      <c r="IF195" s="7"/>
      <c r="IG195" s="7"/>
      <c r="IH195" s="7"/>
      <c r="II195" s="7"/>
      <c r="IJ195" s="7"/>
      <c r="IK195" s="7"/>
      <c r="IL195" s="7"/>
      <c r="IM195" s="7"/>
      <c r="IN195" s="7"/>
      <c r="IO195" s="7"/>
      <c r="IP195" s="7"/>
      <c r="IQ195" s="7"/>
      <c r="IR195" s="7"/>
      <c r="IS195" s="7"/>
    </row>
    <row r="231" spans="1:253" s="22" customFormat="1">
      <c r="A231" s="20"/>
      <c r="B231" s="158"/>
      <c r="D231" s="23"/>
      <c r="E231" s="24"/>
      <c r="F231" s="24"/>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c r="CK231" s="7"/>
      <c r="CL231" s="7"/>
      <c r="CM231" s="7"/>
      <c r="CN231" s="7"/>
      <c r="CO231" s="7"/>
      <c r="CP231" s="7"/>
      <c r="CQ231" s="7"/>
      <c r="CR231" s="7"/>
      <c r="CS231" s="7"/>
      <c r="CT231" s="7"/>
      <c r="CU231" s="7"/>
      <c r="CV231" s="7"/>
      <c r="CW231" s="7"/>
      <c r="CX231" s="7"/>
      <c r="CY231" s="7"/>
      <c r="CZ231" s="7"/>
      <c r="DA231" s="7"/>
      <c r="DB231" s="7"/>
      <c r="DC231" s="7"/>
      <c r="DD231" s="7"/>
      <c r="DE231" s="7"/>
      <c r="DF231" s="7"/>
      <c r="DG231" s="7"/>
      <c r="DH231" s="7"/>
      <c r="DI231" s="7"/>
      <c r="DJ231" s="7"/>
      <c r="DK231" s="7"/>
      <c r="DL231" s="7"/>
      <c r="DM231" s="7"/>
      <c r="DN231" s="7"/>
      <c r="DO231" s="7"/>
      <c r="DP231" s="7"/>
      <c r="DQ231" s="7"/>
      <c r="DR231" s="7"/>
      <c r="DS231" s="7"/>
      <c r="DT231" s="7"/>
      <c r="DU231" s="7"/>
      <c r="DV231" s="7"/>
      <c r="DW231" s="7"/>
      <c r="DX231" s="7"/>
      <c r="DY231" s="7"/>
      <c r="DZ231" s="7"/>
      <c r="EA231" s="7"/>
      <c r="EB231" s="7"/>
      <c r="EC231" s="7"/>
      <c r="ED231" s="7"/>
      <c r="EE231" s="7"/>
      <c r="EF231" s="7"/>
      <c r="EG231" s="7"/>
      <c r="EH231" s="7"/>
      <c r="EI231" s="7"/>
      <c r="EJ231" s="7"/>
      <c r="EK231" s="7"/>
      <c r="EL231" s="7"/>
      <c r="EM231" s="7"/>
      <c r="EN231" s="7"/>
      <c r="EO231" s="7"/>
      <c r="EP231" s="7"/>
      <c r="EQ231" s="7"/>
      <c r="ER231" s="7"/>
      <c r="ES231" s="7"/>
      <c r="ET231" s="7"/>
      <c r="EU231" s="7"/>
      <c r="EV231" s="7"/>
      <c r="EW231" s="7"/>
      <c r="EX231" s="7"/>
      <c r="EY231" s="7"/>
      <c r="EZ231" s="7"/>
      <c r="FA231" s="7"/>
      <c r="FB231" s="7"/>
      <c r="FC231" s="7"/>
      <c r="FD231" s="7"/>
      <c r="FE231" s="7"/>
      <c r="FF231" s="7"/>
      <c r="FG231" s="7"/>
      <c r="FH231" s="7"/>
      <c r="FI231" s="7"/>
      <c r="FJ231" s="7"/>
      <c r="FK231" s="7"/>
      <c r="FL231" s="7"/>
      <c r="FM231" s="7"/>
      <c r="FN231" s="7"/>
      <c r="FO231" s="7"/>
      <c r="FP231" s="7"/>
      <c r="FQ231" s="7"/>
      <c r="FR231" s="7"/>
      <c r="FS231" s="7"/>
      <c r="FT231" s="7"/>
      <c r="FU231" s="7"/>
      <c r="FV231" s="7"/>
      <c r="FW231" s="7"/>
      <c r="FX231" s="7"/>
      <c r="FY231" s="7"/>
      <c r="FZ231" s="7"/>
      <c r="GA231" s="7"/>
      <c r="GB231" s="7"/>
      <c r="GC231" s="7"/>
      <c r="GD231" s="7"/>
      <c r="GE231" s="7"/>
      <c r="GF231" s="7"/>
      <c r="GG231" s="7"/>
      <c r="GH231" s="7"/>
      <c r="GI231" s="7"/>
      <c r="GJ231" s="7"/>
      <c r="GK231" s="7"/>
      <c r="GL231" s="7"/>
      <c r="GM231" s="7"/>
      <c r="GN231" s="7"/>
      <c r="GO231" s="7"/>
      <c r="GP231" s="7"/>
      <c r="GQ231" s="7"/>
      <c r="GR231" s="7"/>
      <c r="GS231" s="7"/>
      <c r="GT231" s="7"/>
      <c r="GU231" s="7"/>
      <c r="GV231" s="7"/>
      <c r="GW231" s="7"/>
      <c r="GX231" s="7"/>
      <c r="GY231" s="7"/>
      <c r="GZ231" s="7"/>
      <c r="HA231" s="7"/>
      <c r="HB231" s="7"/>
      <c r="HC231" s="7"/>
      <c r="HD231" s="7"/>
      <c r="HE231" s="7"/>
      <c r="HF231" s="7"/>
      <c r="HG231" s="7"/>
      <c r="HH231" s="7"/>
      <c r="HI231" s="7"/>
      <c r="HJ231" s="7"/>
      <c r="HK231" s="7"/>
      <c r="HL231" s="7"/>
      <c r="HM231" s="7"/>
      <c r="HN231" s="7"/>
      <c r="HO231" s="7"/>
      <c r="HP231" s="7"/>
      <c r="HQ231" s="7"/>
      <c r="HR231" s="7"/>
      <c r="HS231" s="7"/>
      <c r="HT231" s="7"/>
      <c r="HU231" s="7"/>
      <c r="HV231" s="7"/>
      <c r="HW231" s="7"/>
      <c r="HX231" s="7"/>
      <c r="HY231" s="7"/>
      <c r="HZ231" s="7"/>
      <c r="IA231" s="7"/>
      <c r="IB231" s="7"/>
      <c r="IC231" s="7"/>
      <c r="ID231" s="7"/>
      <c r="IE231" s="7"/>
      <c r="IF231" s="7"/>
      <c r="IG231" s="7"/>
      <c r="IH231" s="7"/>
      <c r="II231" s="7"/>
      <c r="IJ231" s="7"/>
      <c r="IK231" s="7"/>
      <c r="IL231" s="7"/>
      <c r="IM231" s="7"/>
      <c r="IN231" s="7"/>
      <c r="IO231" s="7"/>
      <c r="IP231" s="7"/>
      <c r="IQ231" s="7"/>
      <c r="IR231" s="7"/>
      <c r="IS231" s="7"/>
    </row>
  </sheetData>
  <sheetProtection password="CEA0" sheet="1" objects="1" scenarios="1" selectLockedCells="1"/>
  <mergeCells count="27">
    <mergeCell ref="B3:D3"/>
    <mergeCell ref="B5:E5"/>
    <mergeCell ref="B6:E6"/>
    <mergeCell ref="B22:E22"/>
    <mergeCell ref="B24:E24"/>
    <mergeCell ref="B25:C25"/>
    <mergeCell ref="B9:E9"/>
    <mergeCell ref="B12:E12"/>
    <mergeCell ref="B16:E16"/>
    <mergeCell ref="B18:E18"/>
    <mergeCell ref="B20:E20"/>
    <mergeCell ref="B28:E28"/>
    <mergeCell ref="B35:H35"/>
    <mergeCell ref="B79:D79"/>
    <mergeCell ref="B81:D81"/>
    <mergeCell ref="B82:F82"/>
    <mergeCell ref="B69:E69"/>
    <mergeCell ref="B146:E146"/>
    <mergeCell ref="B153:E153"/>
    <mergeCell ref="B155:E155"/>
    <mergeCell ref="B180:D180"/>
    <mergeCell ref="B83:C83"/>
    <mergeCell ref="B96:C96"/>
    <mergeCell ref="B98:D98"/>
    <mergeCell ref="B99:F99"/>
    <mergeCell ref="B100:C100"/>
    <mergeCell ref="B134:F134"/>
  </mergeCells>
  <phoneticPr fontId="39" type="noConversion"/>
  <pageMargins left="0.55000000000000004" right="0.16" top="0.59" bottom="0.59" header="0.51" footer="0.51"/>
  <pageSetup paperSize="9" scale="95" orientation="portrait" horizontalDpi="4294967292" verticalDpi="4294967292"/>
  <rowBreaks count="2" manualBreakCount="2">
    <brk id="24" max="5" man="1"/>
    <brk id="95"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255"/>
  <sheetViews>
    <sheetView topLeftCell="A79" zoomScale="150" zoomScaleNormal="150" zoomScalePageLayoutView="150" workbookViewId="0">
      <selection activeCell="E87" sqref="E87"/>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164</v>
      </c>
      <c r="C2" s="10"/>
      <c r="D2" s="11"/>
      <c r="E2" s="12"/>
      <c r="F2" s="13"/>
    </row>
    <row r="3" spans="1:6" ht="30.75" thickBot="1">
      <c r="A3" s="14"/>
      <c r="B3" s="15" t="s">
        <v>243</v>
      </c>
      <c r="C3" s="16"/>
      <c r="D3" s="17"/>
      <c r="E3" s="18"/>
      <c r="F3" s="19"/>
    </row>
    <row r="4" spans="1:6" ht="13.5" thickBot="1"/>
    <row r="5" spans="1:6" ht="15.75">
      <c r="A5" s="25"/>
      <c r="B5" s="261" t="s">
        <v>3</v>
      </c>
      <c r="C5" s="261"/>
      <c r="D5" s="261"/>
      <c r="E5" s="261"/>
      <c r="F5" s="26"/>
    </row>
    <row r="6" spans="1:6" ht="27" customHeight="1" thickBot="1">
      <c r="A6" s="27"/>
      <c r="B6" s="262" t="s">
        <v>4</v>
      </c>
      <c r="C6" s="262"/>
      <c r="D6" s="262"/>
      <c r="E6" s="262"/>
      <c r="F6" s="28"/>
    </row>
    <row r="8" spans="1:6" ht="14.25">
      <c r="B8" s="31" t="s">
        <v>8</v>
      </c>
      <c r="C8" s="32"/>
      <c r="D8" s="33"/>
      <c r="E8" s="34"/>
    </row>
    <row r="9" spans="1:6" ht="91.5" customHeight="1">
      <c r="B9" s="255" t="s">
        <v>170</v>
      </c>
      <c r="C9" s="255"/>
      <c r="D9" s="255"/>
      <c r="E9" s="255"/>
    </row>
    <row r="10" spans="1:6" ht="14.25">
      <c r="B10" s="30"/>
    </row>
    <row r="11" spans="1:6" ht="15">
      <c r="B11" s="35" t="s">
        <v>10</v>
      </c>
    </row>
    <row r="12" spans="1:6" ht="59.25" customHeight="1">
      <c r="B12" s="254" t="s">
        <v>11</v>
      </c>
      <c r="C12" s="254"/>
      <c r="D12" s="254"/>
      <c r="E12" s="254"/>
    </row>
    <row r="13" spans="1:6" ht="14.25">
      <c r="B13" s="30"/>
      <c r="C13" s="32"/>
      <c r="D13" s="33"/>
    </row>
    <row r="14" spans="1:6" ht="15">
      <c r="B14" s="36" t="s">
        <v>12</v>
      </c>
      <c r="C14" s="32"/>
      <c r="D14" s="33"/>
    </row>
    <row r="15" spans="1:6" ht="14.25">
      <c r="B15" s="30"/>
    </row>
    <row r="16" spans="1:6" ht="61.5" customHeight="1">
      <c r="A16" s="37" t="s">
        <v>13</v>
      </c>
      <c r="B16" s="254" t="s">
        <v>14</v>
      </c>
      <c r="C16" s="254"/>
      <c r="D16" s="254"/>
      <c r="E16" s="254"/>
    </row>
    <row r="17" spans="1:6" ht="14.25">
      <c r="B17" s="30"/>
    </row>
    <row r="18" spans="1:6" ht="77.25" customHeight="1">
      <c r="A18" s="37" t="s">
        <v>13</v>
      </c>
      <c r="B18" s="254" t="s">
        <v>15</v>
      </c>
      <c r="C18" s="254"/>
      <c r="D18" s="254"/>
      <c r="E18" s="254"/>
    </row>
    <row r="19" spans="1:6" ht="14.25">
      <c r="B19" s="30"/>
    </row>
    <row r="20" spans="1:6" ht="90.75" customHeight="1">
      <c r="A20" s="37" t="s">
        <v>13</v>
      </c>
      <c r="B20" s="254" t="s">
        <v>16</v>
      </c>
      <c r="C20" s="254"/>
      <c r="D20" s="254"/>
      <c r="E20" s="254"/>
    </row>
    <row r="21" spans="1:6" ht="14.25">
      <c r="B21" s="30"/>
    </row>
    <row r="22" spans="1:6" ht="102.75" customHeight="1">
      <c r="A22" s="37" t="s">
        <v>13</v>
      </c>
      <c r="B22" s="254" t="s">
        <v>17</v>
      </c>
      <c r="C22" s="254"/>
      <c r="D22" s="254"/>
      <c r="E22" s="254"/>
    </row>
    <row r="23" spans="1:6" ht="14.25">
      <c r="B23" s="30"/>
    </row>
    <row r="24" spans="1:6" ht="61.5" customHeight="1">
      <c r="A24" s="37" t="s">
        <v>13</v>
      </c>
      <c r="B24" s="254" t="s">
        <v>18</v>
      </c>
      <c r="C24" s="254"/>
      <c r="D24" s="254"/>
      <c r="E24" s="254"/>
    </row>
    <row r="25" spans="1:6" ht="14.1" customHeight="1">
      <c r="A25" s="42"/>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77"/>
      <c r="B28" s="78"/>
      <c r="C28" s="78"/>
      <c r="D28" s="79"/>
      <c r="E28" s="80"/>
      <c r="F28" s="80"/>
    </row>
    <row r="29" spans="1:6" s="54" customFormat="1" ht="12" customHeight="1">
      <c r="A29" s="38" t="s">
        <v>37</v>
      </c>
      <c r="B29" s="259" t="s">
        <v>38</v>
      </c>
      <c r="C29" s="259"/>
      <c r="D29" s="259"/>
      <c r="E29" s="259"/>
      <c r="F29" s="39"/>
    </row>
    <row r="30" spans="1:6" s="54" customFormat="1" ht="12" customHeight="1">
      <c r="A30" s="81"/>
      <c r="B30" s="82"/>
      <c r="C30" s="82"/>
      <c r="D30" s="82"/>
      <c r="E30" s="82"/>
      <c r="F30" s="83"/>
    </row>
    <row r="31" spans="1:6" s="54" customFormat="1" ht="12" customHeight="1">
      <c r="A31" s="84" t="s">
        <v>39</v>
      </c>
      <c r="B31" s="85" t="s">
        <v>40</v>
      </c>
      <c r="C31" s="85"/>
      <c r="D31" s="85"/>
      <c r="E31" s="85"/>
      <c r="F31" s="86"/>
    </row>
    <row r="32" spans="1:6" s="54" customFormat="1" ht="12" customHeight="1">
      <c r="A32" s="77"/>
      <c r="B32" s="78"/>
      <c r="C32" s="78"/>
      <c r="D32" s="79"/>
      <c r="E32" s="80"/>
      <c r="F32" s="80"/>
    </row>
    <row r="33" spans="1:8" s="54" customFormat="1" ht="12" customHeight="1">
      <c r="A33" s="40">
        <v>1</v>
      </c>
      <c r="B33" s="87" t="s">
        <v>41</v>
      </c>
      <c r="C33" s="29"/>
      <c r="D33" s="29"/>
      <c r="E33" s="29"/>
      <c r="F33" s="80"/>
    </row>
    <row r="34" spans="1:8" s="54" customFormat="1" ht="12" customHeight="1">
      <c r="A34" s="77"/>
      <c r="B34" s="87" t="s">
        <v>42</v>
      </c>
      <c r="C34" s="78"/>
      <c r="D34" s="79"/>
      <c r="E34" s="80"/>
      <c r="F34" s="80"/>
    </row>
    <row r="35" spans="1:8" s="54" customFormat="1" ht="12" customHeight="1">
      <c r="A35" s="77"/>
      <c r="B35" s="87" t="s">
        <v>43</v>
      </c>
      <c r="C35" s="78"/>
      <c r="D35" s="79"/>
      <c r="E35" s="80"/>
      <c r="F35" s="80"/>
    </row>
    <row r="36" spans="1:8" s="54" customFormat="1" ht="12" customHeight="1">
      <c r="A36" s="77"/>
      <c r="B36" s="254" t="s">
        <v>44</v>
      </c>
      <c r="C36" s="254"/>
      <c r="D36" s="254"/>
      <c r="E36" s="254"/>
      <c r="F36" s="254"/>
      <c r="G36" s="254"/>
      <c r="H36" s="254"/>
    </row>
    <row r="37" spans="1:8" s="54" customFormat="1" ht="12" customHeight="1">
      <c r="A37" s="77"/>
      <c r="B37" s="87" t="s">
        <v>45</v>
      </c>
    </row>
    <row r="38" spans="1:8" s="54" customFormat="1" ht="12" customHeight="1">
      <c r="A38" s="77"/>
      <c r="B38" s="87" t="s">
        <v>46</v>
      </c>
      <c r="C38" s="78"/>
      <c r="D38" s="79"/>
      <c r="E38" s="80"/>
      <c r="F38" s="80"/>
    </row>
    <row r="39" spans="1:8" s="54" customFormat="1" ht="12" customHeight="1">
      <c r="A39" s="77"/>
      <c r="B39" s="87" t="s">
        <v>47</v>
      </c>
      <c r="C39" s="78"/>
      <c r="D39" s="79"/>
      <c r="E39" s="80"/>
      <c r="F39" s="80"/>
    </row>
    <row r="40" spans="1:8" s="54" customFormat="1" ht="12" customHeight="1">
      <c r="A40" s="77"/>
      <c r="B40" s="87" t="s">
        <v>48</v>
      </c>
      <c r="C40" s="78"/>
      <c r="D40" s="79"/>
      <c r="E40" s="80"/>
      <c r="F40" s="80"/>
    </row>
    <row r="41" spans="1:8" s="54" customFormat="1" ht="12" customHeight="1">
      <c r="A41" s="77"/>
      <c r="B41" s="87" t="s">
        <v>49</v>
      </c>
      <c r="C41" s="78"/>
      <c r="D41" s="79"/>
      <c r="E41" s="80"/>
      <c r="F41" s="80"/>
    </row>
    <row r="42" spans="1:8" s="54" customFormat="1" ht="12" customHeight="1">
      <c r="A42" s="77"/>
      <c r="B42" s="87" t="s">
        <v>50</v>
      </c>
      <c r="C42" s="78"/>
      <c r="D42" s="79"/>
      <c r="E42" s="80"/>
      <c r="F42" s="80"/>
    </row>
    <row r="43" spans="1:8" s="54" customFormat="1" ht="12" customHeight="1">
      <c r="A43" s="77"/>
      <c r="B43" s="88" t="s">
        <v>51</v>
      </c>
      <c r="C43" s="78"/>
      <c r="D43" s="79"/>
      <c r="E43" s="80"/>
      <c r="F43" s="80"/>
    </row>
    <row r="44" spans="1:8" s="54" customFormat="1" ht="12" customHeight="1">
      <c r="A44" s="77"/>
      <c r="B44" s="89" t="s">
        <v>171</v>
      </c>
      <c r="C44" s="58" t="s">
        <v>53</v>
      </c>
      <c r="D44" s="56">
        <v>156.6</v>
      </c>
      <c r="E44" s="244"/>
      <c r="F44" s="50">
        <f>D44*E44</f>
        <v>0</v>
      </c>
    </row>
    <row r="45" spans="1:8" s="54" customFormat="1" ht="12" customHeight="1">
      <c r="A45" s="77"/>
      <c r="B45" s="78"/>
      <c r="C45" s="78"/>
      <c r="D45" s="79"/>
      <c r="E45" s="80"/>
      <c r="F45" s="80"/>
    </row>
    <row r="46" spans="1:8" s="54" customFormat="1" ht="12" customHeight="1">
      <c r="A46" s="40">
        <f>A33+1</f>
        <v>2</v>
      </c>
      <c r="B46" s="87" t="s">
        <v>65</v>
      </c>
      <c r="C46" s="87" t="s">
        <v>66</v>
      </c>
      <c r="D46" s="79"/>
      <c r="E46" s="80"/>
      <c r="F46" s="80"/>
    </row>
    <row r="47" spans="1:8" s="54" customFormat="1" ht="12" customHeight="1">
      <c r="A47" s="77"/>
      <c r="B47" s="87" t="s">
        <v>67</v>
      </c>
      <c r="C47" s="78"/>
      <c r="D47" s="79"/>
      <c r="E47" s="80"/>
      <c r="F47" s="80"/>
    </row>
    <row r="48" spans="1:8" s="54" customFormat="1" ht="12" customHeight="1">
      <c r="A48" s="77"/>
      <c r="B48" s="87" t="s">
        <v>68</v>
      </c>
      <c r="C48" s="78"/>
      <c r="D48" s="79"/>
      <c r="E48" s="80"/>
      <c r="F48" s="80"/>
    </row>
    <row r="49" spans="1:6" s="54" customFormat="1" ht="12" customHeight="1">
      <c r="A49" s="77"/>
      <c r="B49" s="87" t="s">
        <v>69</v>
      </c>
      <c r="C49" s="78"/>
      <c r="D49" s="79"/>
      <c r="E49" s="80"/>
      <c r="F49" s="80"/>
    </row>
    <row r="50" spans="1:6" s="54" customFormat="1" ht="12" customHeight="1">
      <c r="A50" s="77"/>
      <c r="B50" s="87" t="s">
        <v>70</v>
      </c>
      <c r="C50" s="78"/>
      <c r="D50" s="79"/>
      <c r="E50" s="80"/>
      <c r="F50" s="80"/>
    </row>
    <row r="51" spans="1:6" s="54" customFormat="1" ht="12" customHeight="1">
      <c r="A51" s="77"/>
      <c r="B51" s="87" t="s">
        <v>71</v>
      </c>
      <c r="C51" s="78"/>
      <c r="D51" s="79"/>
      <c r="E51" s="80"/>
      <c r="F51" s="80"/>
    </row>
    <row r="52" spans="1:6" s="54" customFormat="1" ht="12" customHeight="1">
      <c r="A52" s="77"/>
      <c r="B52" s="87" t="s">
        <v>72</v>
      </c>
      <c r="C52" s="78"/>
      <c r="D52" s="79"/>
      <c r="E52" s="80"/>
      <c r="F52" s="80"/>
    </row>
    <row r="53" spans="1:6" s="54" customFormat="1" ht="12" customHeight="1">
      <c r="A53" s="77"/>
      <c r="B53" s="87" t="s">
        <v>73</v>
      </c>
      <c r="C53" s="78"/>
      <c r="D53" s="79"/>
      <c r="E53" s="80"/>
      <c r="F53" s="80"/>
    </row>
    <row r="54" spans="1:6" s="54" customFormat="1" ht="12" customHeight="1">
      <c r="A54" s="77"/>
      <c r="B54" s="87" t="s">
        <v>74</v>
      </c>
      <c r="C54" s="78"/>
      <c r="D54" s="79"/>
      <c r="E54" s="80"/>
      <c r="F54" s="80"/>
    </row>
    <row r="55" spans="1:6" s="54" customFormat="1" ht="12" customHeight="1">
      <c r="A55" s="77"/>
      <c r="B55" s="88" t="s">
        <v>75</v>
      </c>
      <c r="C55" s="78"/>
      <c r="D55" s="79"/>
      <c r="E55" s="80"/>
      <c r="F55" s="80"/>
    </row>
    <row r="56" spans="1:6" s="54" customFormat="1" ht="12" customHeight="1">
      <c r="A56" s="77"/>
      <c r="B56" s="89" t="s">
        <v>172</v>
      </c>
      <c r="C56" s="58" t="s">
        <v>53</v>
      </c>
      <c r="D56" s="56">
        <v>208.25</v>
      </c>
      <c r="E56" s="244"/>
      <c r="F56" s="50">
        <f>D56*E56</f>
        <v>0</v>
      </c>
    </row>
    <row r="57" spans="1:6" s="54" customFormat="1" ht="12" customHeight="1">
      <c r="A57" s="77"/>
      <c r="B57" s="78"/>
      <c r="C57" s="78"/>
      <c r="D57" s="79"/>
      <c r="E57" s="80"/>
      <c r="F57" s="80"/>
    </row>
    <row r="58" spans="1:6" s="54" customFormat="1" ht="12" customHeight="1">
      <c r="A58" s="40">
        <f>A46+1</f>
        <v>3</v>
      </c>
      <c r="B58" s="87" t="s">
        <v>77</v>
      </c>
      <c r="C58" s="78"/>
      <c r="D58" s="79"/>
      <c r="E58" s="80"/>
      <c r="F58" s="80"/>
    </row>
    <row r="59" spans="1:6" s="54" customFormat="1" ht="12" customHeight="1">
      <c r="A59" s="77"/>
      <c r="B59" s="87" t="s">
        <v>78</v>
      </c>
      <c r="C59" s="78"/>
      <c r="D59" s="79"/>
      <c r="E59" s="80"/>
      <c r="F59" s="80"/>
    </row>
    <row r="60" spans="1:6" s="54" customFormat="1" ht="12" customHeight="1">
      <c r="A60" s="77"/>
      <c r="B60" s="87" t="s">
        <v>79</v>
      </c>
      <c r="C60" s="78"/>
      <c r="D60" s="79"/>
      <c r="E60" s="80"/>
      <c r="F60" s="80"/>
    </row>
    <row r="61" spans="1:6" s="54" customFormat="1" ht="12" customHeight="1">
      <c r="A61" s="77"/>
      <c r="B61" s="87" t="s">
        <v>80</v>
      </c>
      <c r="C61" s="78"/>
      <c r="D61" s="79"/>
      <c r="E61" s="80"/>
      <c r="F61" s="80"/>
    </row>
    <row r="62" spans="1:6" s="54" customFormat="1" ht="12" customHeight="1">
      <c r="A62" s="77"/>
      <c r="B62" s="87" t="s">
        <v>81</v>
      </c>
      <c r="C62" s="87"/>
      <c r="D62" s="79"/>
      <c r="E62" s="80"/>
      <c r="F62" s="80"/>
    </row>
    <row r="63" spans="1:6" s="54" customFormat="1" ht="12" customHeight="1">
      <c r="B63" s="78"/>
      <c r="C63" s="78"/>
      <c r="D63" s="79"/>
      <c r="E63" s="80"/>
      <c r="F63" s="80"/>
    </row>
    <row r="64" spans="1:6" s="54" customFormat="1" ht="12" customHeight="1">
      <c r="A64" s="93" t="s">
        <v>13</v>
      </c>
      <c r="B64" s="87" t="s">
        <v>82</v>
      </c>
      <c r="C64" s="78"/>
      <c r="D64" s="79"/>
      <c r="E64" s="80"/>
      <c r="F64" s="80"/>
    </row>
    <row r="65" spans="1:6" s="54" customFormat="1" ht="12" customHeight="1">
      <c r="A65" s="93" t="s">
        <v>13</v>
      </c>
      <c r="B65" s="87" t="s">
        <v>83</v>
      </c>
      <c r="C65" s="78"/>
      <c r="D65" s="79"/>
      <c r="E65" s="80"/>
      <c r="F65" s="80"/>
    </row>
    <row r="66" spans="1:6" s="54" customFormat="1" ht="12" customHeight="1">
      <c r="A66" s="77"/>
      <c r="B66" s="87" t="s">
        <v>84</v>
      </c>
      <c r="C66" s="78"/>
      <c r="D66" s="79"/>
      <c r="E66" s="80"/>
      <c r="F66" s="80"/>
    </row>
    <row r="67" spans="1:6" s="54" customFormat="1" ht="12" customHeight="1">
      <c r="A67" s="77"/>
      <c r="B67" s="88" t="s">
        <v>85</v>
      </c>
      <c r="C67" s="78"/>
      <c r="D67" s="79"/>
      <c r="E67" s="80"/>
      <c r="F67" s="80"/>
    </row>
    <row r="68" spans="1:6" s="54" customFormat="1" ht="12" customHeight="1">
      <c r="A68" s="77"/>
      <c r="B68" s="88"/>
      <c r="C68" s="58" t="s">
        <v>53</v>
      </c>
      <c r="D68" s="56">
        <v>658.5</v>
      </c>
      <c r="E68" s="244"/>
      <c r="F68" s="50">
        <f>D68*E68</f>
        <v>0</v>
      </c>
    </row>
    <row r="69" spans="1:6" s="54" customFormat="1" ht="12" customHeight="1">
      <c r="A69" s="77"/>
      <c r="B69" s="88"/>
      <c r="C69" s="78"/>
      <c r="D69" s="79"/>
      <c r="E69" s="80"/>
      <c r="F69" s="80"/>
    </row>
    <row r="70" spans="1:6" s="54" customFormat="1" ht="12" customHeight="1">
      <c r="A70" s="40">
        <f>A58+1</f>
        <v>4</v>
      </c>
      <c r="B70" s="253" t="s">
        <v>235</v>
      </c>
      <c r="C70" s="253"/>
      <c r="D70" s="253"/>
      <c r="E70" s="253"/>
      <c r="F70" s="80"/>
    </row>
    <row r="71" spans="1:6" s="54" customFormat="1" ht="12" customHeight="1">
      <c r="A71" s="93"/>
      <c r="B71" s="87" t="s">
        <v>236</v>
      </c>
      <c r="C71" s="78"/>
      <c r="D71" s="79"/>
      <c r="E71" s="80"/>
      <c r="F71" s="80"/>
    </row>
    <row r="72" spans="1:6" s="54" customFormat="1" ht="12" customHeight="1">
      <c r="A72" s="93"/>
      <c r="B72" s="87" t="s">
        <v>237</v>
      </c>
      <c r="C72" s="78"/>
      <c r="D72" s="79"/>
      <c r="E72" s="80"/>
      <c r="F72" s="80"/>
    </row>
    <row r="73" spans="1:6" s="54" customFormat="1" ht="12" customHeight="1">
      <c r="A73" s="93"/>
      <c r="B73" s="87"/>
      <c r="C73" s="58" t="s">
        <v>53</v>
      </c>
      <c r="D73" s="56">
        <v>658.5</v>
      </c>
      <c r="E73" s="244"/>
      <c r="F73" s="50">
        <f>D73*E73</f>
        <v>0</v>
      </c>
    </row>
    <row r="74" spans="1:6" s="54" customFormat="1" ht="12" customHeight="1">
      <c r="A74" s="93"/>
      <c r="B74" s="87"/>
      <c r="C74" s="58"/>
      <c r="D74" s="56"/>
      <c r="E74" s="50">
        <f>SUM(F44:F73)</f>
        <v>0</v>
      </c>
      <c r="F74" s="50"/>
    </row>
    <row r="75" spans="1:6" s="54" customFormat="1" ht="24.95" customHeight="1">
      <c r="A75" s="40">
        <f>A70+1</f>
        <v>5</v>
      </c>
      <c r="B75" s="53" t="s">
        <v>36</v>
      </c>
      <c r="C75" s="72" t="s">
        <v>32</v>
      </c>
      <c r="D75" s="66">
        <v>0.03</v>
      </c>
      <c r="E75" s="73">
        <f>+SUM(E74)</f>
        <v>0</v>
      </c>
      <c r="F75" s="73">
        <f>D75*E75</f>
        <v>0</v>
      </c>
    </row>
    <row r="76" spans="1:6" s="54" customFormat="1" ht="12" customHeight="1">
      <c r="A76" s="77"/>
      <c r="B76" s="78"/>
    </row>
    <row r="77" spans="1:6" s="54" customFormat="1" ht="12" customHeight="1">
      <c r="A77" s="94"/>
      <c r="B77" s="95" t="s">
        <v>88</v>
      </c>
      <c r="C77" s="95"/>
      <c r="D77" s="96"/>
      <c r="E77" s="97"/>
      <c r="F77" s="97">
        <f>SUM(F44+F56+F68+F73+F75)</f>
        <v>0</v>
      </c>
    </row>
    <row r="78" spans="1:6" s="54" customFormat="1" ht="12" customHeight="1">
      <c r="A78" s="77"/>
      <c r="B78" s="78"/>
      <c r="C78" s="78"/>
      <c r="D78" s="79"/>
      <c r="E78" s="80"/>
      <c r="F78" s="80"/>
    </row>
    <row r="79" spans="1:6" ht="14.25">
      <c r="A79" s="40"/>
      <c r="B79" s="49"/>
      <c r="C79" s="32"/>
      <c r="D79" s="33"/>
      <c r="E79" s="51"/>
      <c r="F79" s="51"/>
    </row>
    <row r="80" spans="1:6" ht="15.75">
      <c r="A80" s="84" t="s">
        <v>89</v>
      </c>
      <c r="B80" s="257" t="s">
        <v>173</v>
      </c>
      <c r="C80" s="257"/>
      <c r="D80" s="257"/>
      <c r="E80" s="98"/>
      <c r="F80" s="98"/>
    </row>
    <row r="81" spans="1:6" ht="15.75">
      <c r="A81" s="81"/>
      <c r="B81" s="41"/>
      <c r="C81" s="41"/>
      <c r="D81" s="41"/>
      <c r="E81" s="75"/>
      <c r="F81" s="75"/>
    </row>
    <row r="82" spans="1:6" ht="15">
      <c r="A82" s="231"/>
      <c r="B82" s="256" t="s">
        <v>19</v>
      </c>
      <c r="C82" s="256"/>
      <c r="D82" s="256"/>
      <c r="E82" s="100"/>
      <c r="F82" s="101"/>
    </row>
    <row r="83" spans="1:6" ht="191.1" customHeight="1">
      <c r="A83" s="42" t="s">
        <v>13</v>
      </c>
      <c r="B83" s="258" t="s">
        <v>20</v>
      </c>
      <c r="C83" s="258"/>
      <c r="D83" s="258"/>
      <c r="E83" s="258"/>
      <c r="F83" s="258"/>
    </row>
    <row r="84" spans="1:6" ht="15">
      <c r="A84" s="41"/>
      <c r="B84" s="256" t="s">
        <v>21</v>
      </c>
      <c r="C84" s="256"/>
      <c r="D84" s="52"/>
      <c r="E84" s="52"/>
      <c r="F84" s="55"/>
    </row>
    <row r="85" spans="1:6" ht="14.25">
      <c r="A85" s="232"/>
      <c r="B85" s="109"/>
      <c r="C85" s="109"/>
      <c r="D85" s="109"/>
      <c r="E85" s="233"/>
      <c r="F85" s="234"/>
    </row>
    <row r="86" spans="1:6" ht="14.25">
      <c r="A86" s="106"/>
      <c r="B86" s="107" t="s">
        <v>174</v>
      </c>
      <c r="C86" s="108"/>
      <c r="D86" s="109"/>
      <c r="E86" s="110"/>
      <c r="F86" s="111"/>
    </row>
    <row r="87" spans="1:6" ht="14.25">
      <c r="A87" s="61">
        <v>1</v>
      </c>
      <c r="B87" s="60" t="s">
        <v>92</v>
      </c>
      <c r="C87" s="112" t="s">
        <v>28</v>
      </c>
      <c r="D87" s="113">
        <v>96</v>
      </c>
      <c r="E87" s="245"/>
      <c r="F87" s="114">
        <f>D87*E87</f>
        <v>0</v>
      </c>
    </row>
    <row r="88" spans="1:6" ht="42.75">
      <c r="A88" s="115"/>
      <c r="B88" s="60" t="s">
        <v>93</v>
      </c>
      <c r="C88" s="115"/>
      <c r="D88" s="115"/>
      <c r="E88" s="114"/>
      <c r="F88" s="114"/>
    </row>
    <row r="89" spans="1:6" ht="14.25">
      <c r="A89" s="61"/>
      <c r="B89" s="115" t="s">
        <v>94</v>
      </c>
      <c r="C89" s="112"/>
      <c r="D89" s="113"/>
      <c r="E89" s="114"/>
      <c r="F89" s="114"/>
    </row>
    <row r="90" spans="1:6" ht="14.25">
      <c r="A90" s="61"/>
      <c r="B90" s="115" t="s">
        <v>95</v>
      </c>
      <c r="C90" s="112"/>
      <c r="D90" s="113"/>
      <c r="E90" s="114"/>
      <c r="F90" s="114"/>
    </row>
    <row r="91" spans="1:6" ht="25.5">
      <c r="A91" s="61"/>
      <c r="B91" s="116" t="s">
        <v>96</v>
      </c>
      <c r="C91" s="112"/>
      <c r="D91" s="113"/>
      <c r="E91" s="114"/>
      <c r="F91" s="114"/>
    </row>
    <row r="92" spans="1:6" ht="15">
      <c r="A92" s="61"/>
      <c r="B92" s="117"/>
      <c r="C92" s="112"/>
      <c r="D92" s="113"/>
      <c r="E92" s="114"/>
      <c r="F92" s="114"/>
    </row>
    <row r="93" spans="1:6" ht="28.5">
      <c r="A93" s="64">
        <f>A87+1</f>
        <v>2</v>
      </c>
      <c r="B93" s="118" t="s">
        <v>97</v>
      </c>
      <c r="C93" s="61" t="s">
        <v>98</v>
      </c>
      <c r="D93" s="62">
        <v>4</v>
      </c>
      <c r="E93" s="246"/>
      <c r="F93" s="63">
        <f t="shared" ref="F93" si="0">D93*E93</f>
        <v>0</v>
      </c>
    </row>
    <row r="94" spans="1:6" ht="14.25">
      <c r="A94" s="64"/>
      <c r="B94" s="118"/>
      <c r="C94" s="61"/>
      <c r="D94" s="62"/>
      <c r="E94" s="63"/>
      <c r="F94" s="63"/>
    </row>
    <row r="95" spans="1:6" ht="28.5">
      <c r="A95" s="64"/>
      <c r="B95" s="107" t="s">
        <v>175</v>
      </c>
      <c r="C95" s="61"/>
      <c r="D95" s="62"/>
      <c r="E95" s="63"/>
      <c r="F95" s="63"/>
    </row>
    <row r="96" spans="1:6" ht="12.95" customHeight="1">
      <c r="A96" s="64">
        <f>A93+1</f>
        <v>3</v>
      </c>
      <c r="B96" s="263" t="s">
        <v>176</v>
      </c>
      <c r="C96" s="263"/>
      <c r="D96" s="263"/>
      <c r="E96" s="263"/>
      <c r="F96" s="63"/>
    </row>
    <row r="97" spans="1:6" ht="12.95" customHeight="1">
      <c r="A97" s="64"/>
      <c r="B97" s="235"/>
      <c r="C97" s="112" t="s">
        <v>28</v>
      </c>
      <c r="D97" s="113">
        <v>100</v>
      </c>
      <c r="E97" s="245"/>
      <c r="F97" s="114">
        <f>D97*E97</f>
        <v>0</v>
      </c>
    </row>
    <row r="98" spans="1:6" ht="14.25">
      <c r="A98" s="64"/>
      <c r="B98" s="107"/>
      <c r="C98" s="61"/>
      <c r="D98" s="62"/>
      <c r="E98" s="63"/>
      <c r="F98" s="63"/>
    </row>
    <row r="99" spans="1:6" ht="14.25">
      <c r="A99" s="64">
        <f>A96+1</f>
        <v>4</v>
      </c>
      <c r="B99" s="263" t="s">
        <v>177</v>
      </c>
      <c r="C99" s="263"/>
      <c r="D99" s="263"/>
      <c r="E99" s="263"/>
      <c r="F99" s="63"/>
    </row>
    <row r="100" spans="1:6" ht="14.25">
      <c r="A100" s="64"/>
      <c r="B100" s="263" t="s">
        <v>178</v>
      </c>
      <c r="C100" s="263"/>
      <c r="D100" s="263"/>
      <c r="E100" s="263"/>
      <c r="F100" s="63"/>
    </row>
    <row r="101" spans="1:6" ht="14.25">
      <c r="A101" s="64"/>
      <c r="B101" s="235"/>
      <c r="C101" s="112" t="s">
        <v>28</v>
      </c>
      <c r="D101" s="113">
        <v>106</v>
      </c>
      <c r="E101" s="245"/>
      <c r="F101" s="114">
        <f>D101*E101</f>
        <v>0</v>
      </c>
    </row>
    <row r="102" spans="1:6" ht="15">
      <c r="A102" s="122"/>
      <c r="B102" s="95" t="s">
        <v>99</v>
      </c>
      <c r="C102" s="95"/>
      <c r="D102" s="96"/>
      <c r="E102" s="97"/>
      <c r="F102" s="97">
        <f>SUM(F87:F101)</f>
        <v>0</v>
      </c>
    </row>
    <row r="103" spans="1:6" ht="14.25">
      <c r="A103" s="40"/>
      <c r="B103" s="49"/>
      <c r="C103" s="32"/>
      <c r="D103" s="33"/>
      <c r="E103" s="51"/>
      <c r="F103" s="51"/>
    </row>
    <row r="104" spans="1:6" ht="15">
      <c r="A104" s="124" t="s">
        <v>100</v>
      </c>
      <c r="B104" s="257" t="s">
        <v>101</v>
      </c>
      <c r="C104" s="257"/>
      <c r="D104" s="125"/>
      <c r="E104" s="98"/>
      <c r="F104" s="98"/>
    </row>
    <row r="105" spans="1:6" ht="15">
      <c r="A105" s="149"/>
      <c r="B105" s="82"/>
      <c r="C105" s="82"/>
      <c r="D105" s="33"/>
      <c r="E105" s="75"/>
      <c r="F105" s="75"/>
    </row>
    <row r="106" spans="1:6" ht="15">
      <c r="A106" s="231"/>
      <c r="B106" s="256" t="s">
        <v>19</v>
      </c>
      <c r="C106" s="256"/>
      <c r="D106" s="256"/>
      <c r="E106" s="236"/>
      <c r="F106" s="236"/>
    </row>
    <row r="107" spans="1:6" ht="191.1" customHeight="1">
      <c r="A107" s="42" t="s">
        <v>13</v>
      </c>
      <c r="B107" s="258" t="s">
        <v>20</v>
      </c>
      <c r="C107" s="258"/>
      <c r="D107" s="258"/>
      <c r="E107" s="258"/>
      <c r="F107" s="258"/>
    </row>
    <row r="108" spans="1:6" ht="14.25">
      <c r="A108" s="129"/>
      <c r="B108" s="264" t="s">
        <v>102</v>
      </c>
      <c r="C108" s="264"/>
      <c r="D108" s="130"/>
      <c r="E108" s="131"/>
      <c r="F108" s="131"/>
    </row>
    <row r="109" spans="1:6" ht="14.25">
      <c r="A109" s="129"/>
      <c r="B109" s="129"/>
      <c r="C109" s="130"/>
      <c r="D109" s="130"/>
      <c r="E109" s="131"/>
      <c r="F109" s="131"/>
    </row>
    <row r="110" spans="1:6" ht="43.5">
      <c r="A110" s="64">
        <v>1</v>
      </c>
      <c r="B110" s="60" t="s">
        <v>103</v>
      </c>
      <c r="C110" s="61"/>
      <c r="D110" s="62"/>
      <c r="E110" s="63"/>
      <c r="F110" s="63"/>
    </row>
    <row r="111" spans="1:6" ht="14.25">
      <c r="A111" s="64"/>
      <c r="B111" s="60" t="s">
        <v>104</v>
      </c>
      <c r="C111" s="61" t="s">
        <v>30</v>
      </c>
      <c r="D111" s="62">
        <v>1440</v>
      </c>
      <c r="E111" s="246"/>
      <c r="F111" s="63">
        <f t="shared" ref="F111:F112" si="1">D111*E111</f>
        <v>0</v>
      </c>
    </row>
    <row r="112" spans="1:6" ht="28.5">
      <c r="A112" s="132"/>
      <c r="B112" s="60" t="s">
        <v>179</v>
      </c>
      <c r="C112" s="61" t="s">
        <v>30</v>
      </c>
      <c r="D112" s="62">
        <v>1250</v>
      </c>
      <c r="E112" s="246"/>
      <c r="F112" s="63">
        <f t="shared" si="1"/>
        <v>0</v>
      </c>
    </row>
    <row r="113" spans="1:6" ht="15">
      <c r="A113" s="132"/>
      <c r="B113" s="60"/>
      <c r="C113" s="61"/>
      <c r="D113" s="62"/>
      <c r="E113" s="63"/>
      <c r="F113" s="63"/>
    </row>
    <row r="114" spans="1:6" ht="43.5">
      <c r="A114" s="64">
        <f>A110+1</f>
        <v>2</v>
      </c>
      <c r="B114" s="60" t="s">
        <v>105</v>
      </c>
      <c r="C114" s="61"/>
      <c r="D114" s="61"/>
      <c r="E114" s="63"/>
      <c r="F114" s="133"/>
    </row>
    <row r="115" spans="1:6" ht="14.25">
      <c r="A115" s="64"/>
      <c r="B115" s="60" t="s">
        <v>106</v>
      </c>
      <c r="C115" s="61" t="s">
        <v>30</v>
      </c>
      <c r="D115" s="62">
        <v>500</v>
      </c>
      <c r="E115" s="246"/>
      <c r="F115" s="133">
        <f>D115*E115</f>
        <v>0</v>
      </c>
    </row>
    <row r="116" spans="1:6" ht="14.25">
      <c r="A116" s="64"/>
      <c r="B116" s="60"/>
      <c r="C116" s="61"/>
      <c r="D116" s="62"/>
      <c r="E116" s="246"/>
      <c r="F116" s="133"/>
    </row>
    <row r="117" spans="1:6" ht="43.5">
      <c r="A117" s="64">
        <f>A114+1</f>
        <v>3</v>
      </c>
      <c r="B117" s="60" t="s">
        <v>107</v>
      </c>
      <c r="C117" s="61"/>
      <c r="D117" s="62"/>
      <c r="E117" s="63"/>
      <c r="F117" s="63"/>
    </row>
    <row r="118" spans="1:6" ht="14.25">
      <c r="A118" s="64"/>
      <c r="B118" s="118" t="s">
        <v>31</v>
      </c>
      <c r="C118" s="61" t="s">
        <v>30</v>
      </c>
      <c r="D118" s="62">
        <v>1440</v>
      </c>
      <c r="E118" s="246"/>
      <c r="F118" s="63">
        <f>D118*E118</f>
        <v>0</v>
      </c>
    </row>
    <row r="119" spans="1:6" ht="14.25">
      <c r="A119" s="64"/>
      <c r="B119" s="118"/>
      <c r="C119" s="61"/>
      <c r="D119" s="62"/>
      <c r="E119" s="63"/>
      <c r="F119" s="63"/>
    </row>
    <row r="120" spans="1:6" ht="14.25">
      <c r="A120" s="64">
        <f>A117+1</f>
        <v>4</v>
      </c>
      <c r="B120" s="118" t="s">
        <v>108</v>
      </c>
      <c r="C120" s="61" t="s">
        <v>28</v>
      </c>
      <c r="D120" s="62">
        <v>44</v>
      </c>
      <c r="E120" s="246"/>
      <c r="F120" s="63">
        <f>D120*E120</f>
        <v>0</v>
      </c>
    </row>
    <row r="121" spans="1:6" ht="14.25">
      <c r="A121" s="64"/>
      <c r="B121" s="118"/>
      <c r="C121" s="61"/>
      <c r="D121" s="62"/>
      <c r="E121" s="63"/>
      <c r="F121" s="63"/>
    </row>
    <row r="122" spans="1:6" ht="85.5">
      <c r="A122" s="64">
        <f>A120+1</f>
        <v>5</v>
      </c>
      <c r="B122" s="118" t="s">
        <v>109</v>
      </c>
      <c r="C122" s="61"/>
      <c r="D122" s="62"/>
      <c r="E122" s="63"/>
      <c r="F122" s="63"/>
    </row>
    <row r="123" spans="1:6" ht="15">
      <c r="A123" s="132"/>
      <c r="B123" s="118" t="s">
        <v>110</v>
      </c>
      <c r="C123" s="61" t="s">
        <v>30</v>
      </c>
      <c r="D123" s="62">
        <v>150</v>
      </c>
      <c r="E123" s="246"/>
      <c r="F123" s="63">
        <f>D123*E123</f>
        <v>0</v>
      </c>
    </row>
    <row r="124" spans="1:6" ht="14.25">
      <c r="A124" s="64"/>
      <c r="B124" s="118"/>
      <c r="C124" s="61"/>
      <c r="D124" s="62"/>
      <c r="E124" s="63"/>
      <c r="F124" s="63"/>
    </row>
    <row r="125" spans="1:6" ht="71.25">
      <c r="A125" s="64">
        <f>A122+1</f>
        <v>6</v>
      </c>
      <c r="B125" s="134" t="s">
        <v>111</v>
      </c>
      <c r="C125" s="135"/>
      <c r="D125" s="136"/>
      <c r="E125" s="137"/>
      <c r="F125" s="63"/>
    </row>
    <row r="126" spans="1:6" ht="15">
      <c r="A126" s="132"/>
      <c r="B126" s="118" t="s">
        <v>112</v>
      </c>
      <c r="C126" s="61" t="s">
        <v>28</v>
      </c>
      <c r="D126" s="62">
        <v>16</v>
      </c>
      <c r="E126" s="246"/>
      <c r="F126" s="63">
        <f>D126*E126</f>
        <v>0</v>
      </c>
    </row>
    <row r="127" spans="1:6" ht="14.25">
      <c r="A127" s="64"/>
      <c r="B127" s="134"/>
      <c r="C127" s="61"/>
      <c r="D127" s="62"/>
      <c r="E127" s="246"/>
      <c r="F127" s="63"/>
    </row>
    <row r="128" spans="1:6" ht="57">
      <c r="A128" s="64">
        <f>A125+1</f>
        <v>7</v>
      </c>
      <c r="B128" s="134" t="s">
        <v>113</v>
      </c>
      <c r="C128" s="61" t="s">
        <v>28</v>
      </c>
      <c r="D128" s="62">
        <v>4</v>
      </c>
      <c r="E128" s="246"/>
      <c r="F128" s="63">
        <f>D128*E128</f>
        <v>0</v>
      </c>
    </row>
    <row r="129" spans="1:6" ht="14.25">
      <c r="A129" s="64"/>
      <c r="B129" s="134"/>
      <c r="C129" s="61"/>
      <c r="D129" s="62"/>
      <c r="E129" s="63"/>
      <c r="F129" s="63"/>
    </row>
    <row r="130" spans="1:6" ht="28.5">
      <c r="A130" s="64">
        <f>A128+1</f>
        <v>8</v>
      </c>
      <c r="B130" s="134" t="s">
        <v>114</v>
      </c>
      <c r="C130" s="61" t="s">
        <v>98</v>
      </c>
      <c r="D130" s="62">
        <v>4</v>
      </c>
      <c r="E130" s="246"/>
      <c r="F130" s="63">
        <f>D130*E130</f>
        <v>0</v>
      </c>
    </row>
    <row r="131" spans="1:6" ht="14.25">
      <c r="A131" s="64"/>
      <c r="B131" s="134"/>
      <c r="C131" s="61"/>
      <c r="D131" s="62"/>
      <c r="E131" s="63"/>
      <c r="F131" s="63"/>
    </row>
    <row r="132" spans="1:6" ht="42.75">
      <c r="A132" s="64">
        <f>A130+1</f>
        <v>9</v>
      </c>
      <c r="B132" s="118" t="s">
        <v>115</v>
      </c>
      <c r="C132" s="61" t="s">
        <v>32</v>
      </c>
      <c r="D132" s="62">
        <v>3</v>
      </c>
      <c r="E132" s="63"/>
      <c r="F132" s="63">
        <f>SUM(F110:F131)*D132*0.01</f>
        <v>0</v>
      </c>
    </row>
    <row r="133" spans="1:6" ht="14.25">
      <c r="A133" s="64"/>
      <c r="B133" s="118"/>
      <c r="C133" s="61"/>
      <c r="D133" s="62"/>
      <c r="E133" s="63"/>
      <c r="F133" s="63"/>
    </row>
    <row r="134" spans="1:6" ht="14.25">
      <c r="A134" s="64">
        <f>A132+1</f>
        <v>10</v>
      </c>
      <c r="B134" s="118" t="s">
        <v>33</v>
      </c>
      <c r="C134" s="61" t="s">
        <v>32</v>
      </c>
      <c r="D134" s="62">
        <v>3</v>
      </c>
      <c r="E134" s="63"/>
      <c r="F134" s="63">
        <f>SUM(F108:F131)*D134*0.01</f>
        <v>0</v>
      </c>
    </row>
    <row r="135" spans="1:6" ht="14.25">
      <c r="A135" s="64"/>
      <c r="B135" s="118"/>
      <c r="C135" s="61"/>
      <c r="D135" s="62"/>
      <c r="E135" s="63"/>
      <c r="F135" s="63"/>
    </row>
    <row r="136" spans="1:6" ht="14.25">
      <c r="A136" s="64">
        <f>A134+1</f>
        <v>11</v>
      </c>
      <c r="B136" s="118" t="s">
        <v>34</v>
      </c>
      <c r="C136" s="61" t="s">
        <v>32</v>
      </c>
      <c r="D136" s="62">
        <v>3</v>
      </c>
      <c r="E136" s="63"/>
      <c r="F136" s="63">
        <f>SUM(F108:F131)*D136*0.01</f>
        <v>0</v>
      </c>
    </row>
    <row r="137" spans="1:6" ht="14.25">
      <c r="A137" s="64"/>
      <c r="B137" s="118"/>
      <c r="C137" s="61"/>
      <c r="D137" s="62"/>
      <c r="E137" s="63"/>
      <c r="F137" s="63"/>
    </row>
    <row r="138" spans="1:6" ht="28.5">
      <c r="A138" s="64">
        <f>A136+1</f>
        <v>12</v>
      </c>
      <c r="B138" s="118" t="s">
        <v>35</v>
      </c>
      <c r="C138" s="61" t="s">
        <v>32</v>
      </c>
      <c r="D138" s="62">
        <v>3</v>
      </c>
      <c r="E138" s="63"/>
      <c r="F138" s="63">
        <f>SUM(F108:F131)*D138*0.01</f>
        <v>0</v>
      </c>
    </row>
    <row r="139" spans="1:6" ht="14.25">
      <c r="A139" s="64"/>
      <c r="B139" s="118"/>
      <c r="C139" s="61"/>
      <c r="D139" s="62"/>
      <c r="E139" s="63"/>
      <c r="F139" s="63"/>
    </row>
    <row r="140" spans="1:6" ht="14.25">
      <c r="A140" s="138">
        <f>A138+1</f>
        <v>13</v>
      </c>
      <c r="B140" s="118" t="s">
        <v>116</v>
      </c>
      <c r="C140" s="61" t="s">
        <v>117</v>
      </c>
      <c r="D140" s="62">
        <v>10</v>
      </c>
      <c r="E140" s="246"/>
      <c r="F140" s="63">
        <f>D140*E140</f>
        <v>0</v>
      </c>
    </row>
    <row r="141" spans="1:6" ht="14.25">
      <c r="A141" s="237"/>
      <c r="B141" s="140" t="s">
        <v>118</v>
      </c>
      <c r="C141" s="141"/>
      <c r="D141" s="142"/>
      <c r="E141" s="143"/>
      <c r="F141" s="143">
        <f>SUM(F110:F140)</f>
        <v>0</v>
      </c>
    </row>
    <row r="142" spans="1:6">
      <c r="A142" s="144"/>
      <c r="B142" s="145"/>
      <c r="C142" s="146"/>
      <c r="D142" s="147"/>
      <c r="E142" s="148"/>
      <c r="F142" s="148"/>
    </row>
    <row r="143" spans="1:6" ht="12" customHeight="1">
      <c r="A143" s="84" t="s">
        <v>119</v>
      </c>
      <c r="B143" s="257" t="s">
        <v>180</v>
      </c>
      <c r="C143" s="257"/>
      <c r="D143" s="257"/>
      <c r="E143" s="257"/>
      <c r="F143" s="257"/>
    </row>
    <row r="144" spans="1:6">
      <c r="A144" s="144"/>
      <c r="B144" s="145"/>
      <c r="C144" s="146"/>
      <c r="D144" s="147"/>
      <c r="E144" s="148"/>
      <c r="F144" s="148"/>
    </row>
    <row r="145" spans="1:6" ht="14.25">
      <c r="A145" s="40">
        <v>1</v>
      </c>
      <c r="B145" s="87" t="s">
        <v>121</v>
      </c>
      <c r="C145" s="146"/>
      <c r="D145" s="147"/>
      <c r="E145" s="148"/>
      <c r="F145" s="148"/>
    </row>
    <row r="146" spans="1:6" ht="14.25">
      <c r="A146" s="40"/>
      <c r="B146" s="87" t="s">
        <v>181</v>
      </c>
      <c r="C146" s="87" t="s">
        <v>122</v>
      </c>
      <c r="D146" s="147"/>
      <c r="E146" s="148"/>
      <c r="F146" s="148"/>
    </row>
    <row r="147" spans="1:6" ht="14.25">
      <c r="A147" s="40"/>
      <c r="B147" s="87" t="s">
        <v>123</v>
      </c>
      <c r="C147" s="146"/>
      <c r="D147" s="147"/>
      <c r="E147" s="148"/>
      <c r="F147" s="148"/>
    </row>
    <row r="148" spans="1:6" ht="14.25">
      <c r="A148" s="40"/>
      <c r="B148" s="88" t="s">
        <v>124</v>
      </c>
      <c r="C148" s="146"/>
      <c r="D148" s="147"/>
      <c r="E148" s="148"/>
      <c r="F148" s="148"/>
    </row>
    <row r="149" spans="1:6" ht="14.25">
      <c r="A149" s="40"/>
      <c r="B149" s="88" t="s">
        <v>125</v>
      </c>
      <c r="C149" s="7"/>
      <c r="D149" s="147"/>
      <c r="E149" s="148"/>
      <c r="F149" s="148"/>
    </row>
    <row r="150" spans="1:6" ht="15">
      <c r="A150" s="149" t="s">
        <v>13</v>
      </c>
      <c r="B150" s="88" t="s">
        <v>82</v>
      </c>
      <c r="C150" s="146"/>
      <c r="D150" s="147"/>
      <c r="E150" s="148"/>
      <c r="F150" s="148"/>
    </row>
    <row r="151" spans="1:6" ht="54" customHeight="1">
      <c r="A151" s="149" t="s">
        <v>13</v>
      </c>
      <c r="B151" s="254" t="s">
        <v>126</v>
      </c>
      <c r="C151" s="254"/>
      <c r="D151" s="254"/>
      <c r="E151" s="254"/>
      <c r="F151" s="148"/>
    </row>
    <row r="152" spans="1:6" ht="15">
      <c r="A152" s="149" t="s">
        <v>13</v>
      </c>
      <c r="B152" s="87" t="s">
        <v>182</v>
      </c>
      <c r="C152" s="146"/>
      <c r="D152" s="147"/>
      <c r="E152" s="148"/>
      <c r="F152" s="148"/>
    </row>
    <row r="153" spans="1:6" ht="14.25">
      <c r="A153" s="40"/>
      <c r="B153" s="87" t="s">
        <v>183</v>
      </c>
      <c r="C153" s="87" t="s">
        <v>86</v>
      </c>
      <c r="D153" s="147"/>
      <c r="E153" s="148"/>
      <c r="F153" s="148"/>
    </row>
    <row r="154" spans="1:6" ht="14.25">
      <c r="A154" s="40"/>
      <c r="B154" s="87" t="s">
        <v>127</v>
      </c>
      <c r="C154" s="146"/>
      <c r="D154" s="147"/>
      <c r="E154" s="148"/>
      <c r="F154" s="148"/>
    </row>
    <row r="155" spans="1:6" ht="14.25">
      <c r="A155" s="40"/>
      <c r="B155" s="87" t="s">
        <v>87</v>
      </c>
      <c r="C155" s="146"/>
      <c r="D155" s="147"/>
      <c r="E155" s="148"/>
      <c r="F155" s="148"/>
    </row>
    <row r="156" spans="1:6" ht="54.95" customHeight="1">
      <c r="A156" s="40"/>
      <c r="B156" s="254" t="s">
        <v>128</v>
      </c>
      <c r="C156" s="254"/>
      <c r="D156" s="254"/>
      <c r="E156" s="254"/>
      <c r="F156" s="148"/>
    </row>
    <row r="157" spans="1:6" ht="14.25">
      <c r="A157" s="144"/>
      <c r="B157" s="87"/>
      <c r="C157" s="58" t="s">
        <v>53</v>
      </c>
      <c r="D157" s="56">
        <v>78.7</v>
      </c>
      <c r="E157" s="244"/>
      <c r="F157" s="50">
        <f>D157*E157</f>
        <v>0</v>
      </c>
    </row>
    <row r="158" spans="1:6" ht="14.25">
      <c r="A158" s="144"/>
      <c r="B158" s="87"/>
      <c r="C158" s="58"/>
      <c r="D158" s="56"/>
      <c r="E158" s="50"/>
      <c r="F158" s="50"/>
    </row>
    <row r="159" spans="1:6" ht="14.25">
      <c r="A159" s="40">
        <f>A145+1</f>
        <v>2</v>
      </c>
      <c r="B159" s="263" t="s">
        <v>184</v>
      </c>
      <c r="C159" s="263"/>
      <c r="D159" s="263"/>
      <c r="E159" s="263"/>
      <c r="F159"/>
    </row>
    <row r="160" spans="1:6" ht="15">
      <c r="A160" s="77"/>
      <c r="B160" s="263" t="s">
        <v>185</v>
      </c>
      <c r="C160" s="263"/>
      <c r="D160" s="263"/>
      <c r="E160" s="263"/>
      <c r="F160"/>
    </row>
    <row r="161" spans="1:6" ht="15">
      <c r="A161" s="77"/>
      <c r="B161" s="263" t="s">
        <v>186</v>
      </c>
      <c r="C161" s="263"/>
      <c r="D161" s="263"/>
      <c r="E161" s="263"/>
      <c r="F161" s="238"/>
    </row>
    <row r="162" spans="1:6" ht="15">
      <c r="A162" s="77"/>
      <c r="B162" s="263" t="s">
        <v>187</v>
      </c>
      <c r="C162" s="263"/>
      <c r="D162" s="263"/>
      <c r="E162" s="263"/>
      <c r="F162"/>
    </row>
    <row r="163" spans="1:6" ht="15">
      <c r="A163" s="77"/>
      <c r="B163" s="263" t="s">
        <v>188</v>
      </c>
      <c r="C163" s="263"/>
      <c r="D163" s="263"/>
      <c r="E163" s="263"/>
      <c r="F163"/>
    </row>
    <row r="164" spans="1:6" ht="15">
      <c r="A164" s="77"/>
      <c r="B164" s="235" t="s">
        <v>189</v>
      </c>
      <c r="C164"/>
      <c r="D164"/>
      <c r="E164"/>
      <c r="F164"/>
    </row>
    <row r="165" spans="1:6" ht="15">
      <c r="A165" s="77"/>
      <c r="B165" s="263" t="s">
        <v>190</v>
      </c>
      <c r="C165" s="263"/>
      <c r="D165" s="263"/>
      <c r="E165" s="263"/>
      <c r="F165"/>
    </row>
    <row r="166" spans="1:6" ht="15">
      <c r="A166" s="77"/>
      <c r="B166" s="263" t="s">
        <v>191</v>
      </c>
      <c r="C166" s="263"/>
      <c r="D166" s="263"/>
      <c r="E166" s="263"/>
      <c r="F166"/>
    </row>
    <row r="167" spans="1:6" ht="15">
      <c r="A167" s="77"/>
      <c r="B167" s="263" t="s">
        <v>192</v>
      </c>
      <c r="C167" s="263"/>
      <c r="D167" s="263"/>
      <c r="E167" s="263"/>
      <c r="F167"/>
    </row>
    <row r="168" spans="1:6" ht="15">
      <c r="A168" s="77"/>
      <c r="B168" s="235" t="s">
        <v>193</v>
      </c>
      <c r="C168"/>
      <c r="D168"/>
      <c r="E168"/>
      <c r="F168"/>
    </row>
    <row r="169" spans="1:6" ht="15">
      <c r="A169" s="77"/>
      <c r="B169" s="88"/>
      <c r="C169" s="58" t="s">
        <v>53</v>
      </c>
      <c r="D169" s="56">
        <v>355.25</v>
      </c>
      <c r="E169" s="244"/>
      <c r="F169" s="50">
        <f>D169*E169</f>
        <v>0</v>
      </c>
    </row>
    <row r="170" spans="1:6">
      <c r="A170" s="144"/>
      <c r="B170" s="145"/>
      <c r="C170" s="146"/>
      <c r="D170" s="147"/>
      <c r="E170" s="148"/>
      <c r="F170" s="148"/>
    </row>
    <row r="171" spans="1:6" ht="14.25">
      <c r="A171" s="40">
        <f>A159+1</f>
        <v>3</v>
      </c>
      <c r="B171" s="87" t="s">
        <v>129</v>
      </c>
      <c r="C171" s="146"/>
      <c r="D171" s="147"/>
      <c r="E171" s="148"/>
      <c r="F171" s="148"/>
    </row>
    <row r="172" spans="1:6" ht="14.25">
      <c r="A172" s="40"/>
      <c r="B172" s="87" t="s">
        <v>130</v>
      </c>
      <c r="C172" s="146"/>
      <c r="D172" s="147"/>
      <c r="E172" s="148"/>
      <c r="F172" s="148"/>
    </row>
    <row r="173" spans="1:6" ht="14.25">
      <c r="A173" s="40"/>
      <c r="B173" s="87" t="s">
        <v>131</v>
      </c>
      <c r="C173" s="146"/>
      <c r="D173" s="147"/>
      <c r="E173" s="148"/>
      <c r="F173" s="148"/>
    </row>
    <row r="174" spans="1:6" ht="14.25">
      <c r="A174" s="40"/>
      <c r="B174" s="87" t="s">
        <v>132</v>
      </c>
      <c r="C174" s="146"/>
      <c r="D174" s="147"/>
      <c r="E174" s="148"/>
      <c r="F174" s="148"/>
    </row>
    <row r="175" spans="1:6" ht="14.25">
      <c r="A175" s="40"/>
      <c r="B175" s="87" t="s">
        <v>133</v>
      </c>
      <c r="C175" s="146"/>
      <c r="D175" s="147"/>
      <c r="E175" s="148"/>
      <c r="F175" s="148"/>
    </row>
    <row r="176" spans="1:6" ht="14.25">
      <c r="A176" s="40"/>
      <c r="B176" s="87" t="s">
        <v>134</v>
      </c>
      <c r="C176" s="87"/>
      <c r="D176" s="147"/>
      <c r="E176" s="148"/>
      <c r="F176" s="148"/>
    </row>
    <row r="177" spans="1:6" ht="14.25">
      <c r="A177" s="40"/>
      <c r="B177" s="87" t="s">
        <v>135</v>
      </c>
      <c r="C177" s="146"/>
      <c r="D177" s="147"/>
      <c r="E177" s="148"/>
      <c r="F177" s="148"/>
    </row>
    <row r="178" spans="1:6" ht="14.25">
      <c r="A178" s="40"/>
      <c r="B178" s="87" t="s">
        <v>136</v>
      </c>
      <c r="C178" s="146"/>
      <c r="D178" s="147"/>
      <c r="E178" s="148"/>
      <c r="F178" s="148"/>
    </row>
    <row r="179" spans="1:6" ht="14.25">
      <c r="A179" s="40"/>
      <c r="B179" s="88" t="s">
        <v>137</v>
      </c>
      <c r="C179" s="146"/>
      <c r="D179" s="147"/>
      <c r="E179" s="148"/>
      <c r="F179" s="148"/>
    </row>
    <row r="180" spans="1:6" ht="15">
      <c r="A180" s="149" t="s">
        <v>13</v>
      </c>
      <c r="B180" s="88" t="s">
        <v>82</v>
      </c>
      <c r="C180" s="146"/>
      <c r="D180" s="147"/>
      <c r="E180" s="148"/>
      <c r="F180" s="148"/>
    </row>
    <row r="181" spans="1:6" ht="29.1" customHeight="1">
      <c r="A181" s="149" t="s">
        <v>13</v>
      </c>
      <c r="B181" s="254" t="s">
        <v>138</v>
      </c>
      <c r="C181" s="254"/>
      <c r="D181" s="254"/>
      <c r="E181" s="254"/>
      <c r="F181" s="148"/>
    </row>
    <row r="182" spans="1:6" ht="15">
      <c r="A182" s="149" t="s">
        <v>13</v>
      </c>
      <c r="B182" s="88" t="s">
        <v>139</v>
      </c>
      <c r="C182" s="146"/>
      <c r="D182" s="147"/>
      <c r="E182" s="148"/>
      <c r="F182" s="148"/>
    </row>
    <row r="183" spans="1:6" ht="15">
      <c r="A183" s="149" t="s">
        <v>13</v>
      </c>
      <c r="B183" s="88" t="s">
        <v>140</v>
      </c>
      <c r="C183" s="146"/>
      <c r="D183" s="147"/>
      <c r="E183" s="148"/>
      <c r="F183" s="148"/>
    </row>
    <row r="184" spans="1:6" ht="15">
      <c r="A184" s="149" t="s">
        <v>13</v>
      </c>
      <c r="B184" s="88" t="s">
        <v>141</v>
      </c>
      <c r="C184" s="146"/>
      <c r="D184" s="147"/>
      <c r="E184" s="148"/>
      <c r="F184" s="148"/>
    </row>
    <row r="185" spans="1:6" ht="14.25">
      <c r="A185" s="40"/>
      <c r="B185" s="150"/>
      <c r="C185" s="58" t="s">
        <v>53</v>
      </c>
      <c r="D185" s="56">
        <v>236.05</v>
      </c>
      <c r="E185" s="244"/>
      <c r="F185" s="50">
        <f>D185*E185</f>
        <v>0</v>
      </c>
    </row>
    <row r="186" spans="1:6" ht="14.25">
      <c r="A186" s="40"/>
      <c r="B186" s="7"/>
      <c r="C186" s="58"/>
      <c r="D186" s="56"/>
      <c r="E186" s="50"/>
      <c r="F186" s="50"/>
    </row>
    <row r="187" spans="1:6" ht="12.95" customHeight="1">
      <c r="A187" s="40">
        <f>A171+1</f>
        <v>4</v>
      </c>
      <c r="B187" s="263" t="s">
        <v>194</v>
      </c>
      <c r="C187" s="263"/>
      <c r="D187" s="263"/>
      <c r="E187" s="263"/>
      <c r="F187" s="50"/>
    </row>
    <row r="188" spans="1:6" ht="12.95" customHeight="1">
      <c r="A188" s="40"/>
      <c r="B188" s="235" t="s">
        <v>195</v>
      </c>
      <c r="C188" s="58"/>
      <c r="D188" s="56"/>
      <c r="E188" s="50"/>
      <c r="F188" s="50"/>
    </row>
    <row r="189" spans="1:6" ht="12.95" customHeight="1">
      <c r="A189" s="40"/>
      <c r="B189" s="7"/>
      <c r="C189" s="235" t="s">
        <v>196</v>
      </c>
      <c r="D189" s="239">
        <v>20</v>
      </c>
      <c r="E189" s="247"/>
      <c r="F189" s="239">
        <f>+E189*D189</f>
        <v>0</v>
      </c>
    </row>
    <row r="190" spans="1:6" ht="14.25">
      <c r="A190" s="40"/>
      <c r="B190" s="87"/>
      <c r="C190" s="146"/>
      <c r="D190" s="147"/>
      <c r="E190" s="148"/>
      <c r="F190" s="148"/>
    </row>
    <row r="191" spans="1:6" ht="14.25">
      <c r="A191" s="40">
        <f>A187+1</f>
        <v>5</v>
      </c>
      <c r="B191" s="87" t="s">
        <v>145</v>
      </c>
      <c r="C191" s="146"/>
      <c r="D191" s="147"/>
      <c r="E191" s="148"/>
      <c r="F191" s="148"/>
    </row>
    <row r="192" spans="1:6" ht="14.25">
      <c r="A192" s="144"/>
      <c r="B192" s="87" t="s">
        <v>146</v>
      </c>
      <c r="C192" s="146"/>
      <c r="D192" s="147"/>
      <c r="E192" s="148"/>
      <c r="F192" s="148"/>
    </row>
    <row r="193" spans="1:6" ht="14.25">
      <c r="A193" s="144"/>
      <c r="B193" s="87" t="s">
        <v>147</v>
      </c>
      <c r="C193" s="146"/>
      <c r="D193" s="147"/>
      <c r="E193" s="148"/>
      <c r="F193" s="148"/>
    </row>
    <row r="194" spans="1:6" ht="14.25">
      <c r="A194" s="144"/>
      <c r="B194" s="87" t="s">
        <v>148</v>
      </c>
      <c r="C194" s="146"/>
      <c r="D194" s="147"/>
      <c r="E194" s="148"/>
      <c r="F194" s="148"/>
    </row>
    <row r="195" spans="1:6" ht="14.25">
      <c r="A195" s="144"/>
      <c r="B195" s="87" t="s">
        <v>149</v>
      </c>
      <c r="C195" s="146"/>
      <c r="D195" s="147"/>
      <c r="E195" s="148"/>
      <c r="F195" s="148"/>
    </row>
    <row r="196" spans="1:6" ht="14.25">
      <c r="A196" s="144"/>
      <c r="B196" s="87" t="s">
        <v>150</v>
      </c>
      <c r="C196" s="146"/>
      <c r="D196" s="147"/>
      <c r="E196" s="148"/>
      <c r="F196" s="148"/>
    </row>
    <row r="197" spans="1:6" ht="14.25">
      <c r="A197" s="144"/>
      <c r="B197" s="88" t="s">
        <v>151</v>
      </c>
      <c r="C197" s="146"/>
      <c r="D197" s="147"/>
      <c r="E197" s="148"/>
      <c r="F197" s="148"/>
    </row>
    <row r="198" spans="1:6" ht="14.25">
      <c r="A198" s="144"/>
      <c r="B198" s="87"/>
      <c r="C198" s="58" t="s">
        <v>152</v>
      </c>
      <c r="D198" s="56">
        <v>40</v>
      </c>
      <c r="E198" s="244"/>
      <c r="F198" s="50">
        <f>D198*E198</f>
        <v>0</v>
      </c>
    </row>
    <row r="199" spans="1:6" ht="14.25">
      <c r="A199" s="40">
        <f>A191+1</f>
        <v>6</v>
      </c>
      <c r="B199" s="87" t="s">
        <v>153</v>
      </c>
      <c r="C199" s="146"/>
      <c r="D199" s="147"/>
      <c r="E199" s="148"/>
      <c r="F199" s="148"/>
    </row>
    <row r="200" spans="1:6" ht="14.25">
      <c r="A200" s="40"/>
      <c r="B200" s="87" t="s">
        <v>154</v>
      </c>
      <c r="C200" s="146"/>
      <c r="D200" s="147"/>
      <c r="E200" s="148"/>
      <c r="F200" s="148"/>
    </row>
    <row r="201" spans="1:6" ht="14.25">
      <c r="A201" s="40"/>
      <c r="B201" s="87" t="s">
        <v>155</v>
      </c>
      <c r="C201" s="146"/>
      <c r="D201" s="147"/>
      <c r="E201" s="148"/>
      <c r="F201" s="148"/>
    </row>
    <row r="202" spans="1:6" ht="14.25">
      <c r="A202" s="40"/>
      <c r="B202" s="87" t="s">
        <v>156</v>
      </c>
      <c r="C202" s="146"/>
      <c r="D202" s="147"/>
      <c r="E202" s="148"/>
      <c r="F202" s="148"/>
    </row>
    <row r="203" spans="1:6" ht="14.25">
      <c r="A203" s="40"/>
      <c r="B203" s="87" t="s">
        <v>157</v>
      </c>
      <c r="C203" s="146"/>
      <c r="D203" s="147"/>
      <c r="E203" s="148"/>
      <c r="F203" s="148"/>
    </row>
    <row r="204" spans="1:6" ht="14.25">
      <c r="A204" s="40"/>
      <c r="B204" s="87" t="s">
        <v>158</v>
      </c>
      <c r="C204" s="146"/>
      <c r="D204" s="147"/>
      <c r="E204" s="148"/>
      <c r="F204" s="148"/>
    </row>
    <row r="205" spans="1:6" ht="14.25">
      <c r="A205" s="40"/>
      <c r="B205" s="88" t="s">
        <v>159</v>
      </c>
      <c r="C205" s="146"/>
      <c r="D205" s="147"/>
      <c r="E205" s="148"/>
      <c r="F205" s="148"/>
    </row>
    <row r="206" spans="1:6" ht="14.25">
      <c r="A206" s="144"/>
      <c r="B206" s="87"/>
      <c r="C206" s="58" t="s">
        <v>152</v>
      </c>
      <c r="D206" s="56">
        <v>10</v>
      </c>
      <c r="E206" s="244"/>
      <c r="F206" s="50">
        <f>D206*E206</f>
        <v>0</v>
      </c>
    </row>
    <row r="207" spans="1:6" ht="12" customHeight="1">
      <c r="A207" s="144"/>
      <c r="B207" s="87"/>
      <c r="C207" s="151"/>
      <c r="D207" s="56"/>
      <c r="E207" s="50">
        <f>SUM(F157:F206)</f>
        <v>0</v>
      </c>
      <c r="F207" s="50"/>
    </row>
    <row r="208" spans="1:6" ht="24.95" customHeight="1">
      <c r="A208" s="40">
        <f>A199+1</f>
        <v>7</v>
      </c>
      <c r="B208" s="53" t="s">
        <v>36</v>
      </c>
      <c r="C208" s="72" t="s">
        <v>32</v>
      </c>
      <c r="D208" s="66">
        <v>0.03</v>
      </c>
      <c r="E208" s="73">
        <f>+SUM(E207)</f>
        <v>0</v>
      </c>
      <c r="F208" s="73">
        <f>D208*E208</f>
        <v>0</v>
      </c>
    </row>
    <row r="209" spans="1:253">
      <c r="A209" s="144"/>
      <c r="B209" s="145"/>
      <c r="C209" s="146"/>
      <c r="D209" s="147"/>
      <c r="E209" s="148"/>
      <c r="F209" s="148"/>
    </row>
    <row r="210" spans="1:253" ht="15">
      <c r="A210" s="122"/>
      <c r="B210" s="95" t="s">
        <v>161</v>
      </c>
      <c r="C210" s="95"/>
      <c r="D210" s="96"/>
      <c r="E210" s="97"/>
      <c r="F210" s="97">
        <f>SUM(F157:F209)</f>
        <v>0</v>
      </c>
    </row>
    <row r="212" spans="1:253">
      <c r="A212" s="152"/>
      <c r="B212" s="153" t="s">
        <v>238</v>
      </c>
      <c r="C212" s="154"/>
      <c r="D212" s="155"/>
      <c r="E212" s="156"/>
      <c r="F212" s="157">
        <f>SUM(F102+F141+F210)</f>
        <v>0</v>
      </c>
    </row>
    <row r="219" spans="1:253" s="22" customFormat="1">
      <c r="A219" s="20"/>
      <c r="B219" s="158"/>
      <c r="D219" s="23"/>
      <c r="E219" s="24"/>
      <c r="F219" s="24"/>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7"/>
      <c r="FX219" s="7"/>
      <c r="FY219" s="7"/>
      <c r="FZ219" s="7"/>
      <c r="GA219" s="7"/>
      <c r="GB219" s="7"/>
      <c r="GC219" s="7"/>
      <c r="GD219" s="7"/>
      <c r="GE219" s="7"/>
      <c r="GF219" s="7"/>
      <c r="GG219" s="7"/>
      <c r="GH219" s="7"/>
      <c r="GI219" s="7"/>
      <c r="GJ219" s="7"/>
      <c r="GK219" s="7"/>
      <c r="GL219" s="7"/>
      <c r="GM219" s="7"/>
      <c r="GN219" s="7"/>
      <c r="GO219" s="7"/>
      <c r="GP219" s="7"/>
      <c r="GQ219" s="7"/>
      <c r="GR219" s="7"/>
      <c r="GS219" s="7"/>
      <c r="GT219" s="7"/>
      <c r="GU219" s="7"/>
      <c r="GV219" s="7"/>
      <c r="GW219" s="7"/>
      <c r="GX219" s="7"/>
      <c r="GY219" s="7"/>
      <c r="GZ219" s="7"/>
      <c r="HA219" s="7"/>
      <c r="HB219" s="7"/>
      <c r="HC219" s="7"/>
      <c r="HD219" s="7"/>
      <c r="HE219" s="7"/>
      <c r="HF219" s="7"/>
      <c r="HG219" s="7"/>
      <c r="HH219" s="7"/>
      <c r="HI219" s="7"/>
      <c r="HJ219" s="7"/>
      <c r="HK219" s="7"/>
      <c r="HL219" s="7"/>
      <c r="HM219" s="7"/>
      <c r="HN219" s="7"/>
      <c r="HO219" s="7"/>
      <c r="HP219" s="7"/>
      <c r="HQ219" s="7"/>
      <c r="HR219" s="7"/>
      <c r="HS219" s="7"/>
      <c r="HT219" s="7"/>
      <c r="HU219" s="7"/>
      <c r="HV219" s="7"/>
      <c r="HW219" s="7"/>
      <c r="HX219" s="7"/>
      <c r="HY219" s="7"/>
      <c r="HZ219" s="7"/>
      <c r="IA219" s="7"/>
      <c r="IB219" s="7"/>
      <c r="IC219" s="7"/>
      <c r="ID219" s="7"/>
      <c r="IE219" s="7"/>
      <c r="IF219" s="7"/>
      <c r="IG219" s="7"/>
      <c r="IH219" s="7"/>
      <c r="II219" s="7"/>
      <c r="IJ219" s="7"/>
      <c r="IK219" s="7"/>
      <c r="IL219" s="7"/>
      <c r="IM219" s="7"/>
      <c r="IN219" s="7"/>
      <c r="IO219" s="7"/>
      <c r="IP219" s="7"/>
      <c r="IQ219" s="7"/>
      <c r="IR219" s="7"/>
      <c r="IS219" s="7"/>
    </row>
    <row r="255" spans="1:253" s="22" customFormat="1">
      <c r="A255" s="20"/>
      <c r="B255" s="158"/>
      <c r="D255" s="23"/>
      <c r="E255" s="24"/>
      <c r="F255" s="24"/>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c r="EZ255" s="7"/>
      <c r="FA255" s="7"/>
      <c r="FB255" s="7"/>
      <c r="FC255" s="7"/>
      <c r="FD255" s="7"/>
      <c r="FE255" s="7"/>
      <c r="FF255" s="7"/>
      <c r="FG255" s="7"/>
      <c r="FH255" s="7"/>
      <c r="FI255" s="7"/>
      <c r="FJ255" s="7"/>
      <c r="FK255" s="7"/>
      <c r="FL255" s="7"/>
      <c r="FM255" s="7"/>
      <c r="FN255" s="7"/>
      <c r="FO255" s="7"/>
      <c r="FP255" s="7"/>
      <c r="FQ255" s="7"/>
      <c r="FR255" s="7"/>
      <c r="FS255" s="7"/>
      <c r="FT255" s="7"/>
      <c r="FU255" s="7"/>
      <c r="FV255" s="7"/>
      <c r="FW255" s="7"/>
      <c r="FX255" s="7"/>
      <c r="FY255" s="7"/>
      <c r="FZ255" s="7"/>
      <c r="GA255" s="7"/>
      <c r="GB255" s="7"/>
      <c r="GC255" s="7"/>
      <c r="GD255" s="7"/>
      <c r="GE255" s="7"/>
      <c r="GF255" s="7"/>
      <c r="GG255" s="7"/>
      <c r="GH255" s="7"/>
      <c r="GI255" s="7"/>
      <c r="GJ255" s="7"/>
      <c r="GK255" s="7"/>
      <c r="GL255" s="7"/>
      <c r="GM255" s="7"/>
      <c r="GN255" s="7"/>
      <c r="GO255" s="7"/>
      <c r="GP255" s="7"/>
      <c r="GQ255" s="7"/>
      <c r="GR255" s="7"/>
      <c r="GS255" s="7"/>
      <c r="GT255" s="7"/>
      <c r="GU255" s="7"/>
      <c r="GV255" s="7"/>
      <c r="GW255" s="7"/>
      <c r="GX255" s="7"/>
      <c r="GY255" s="7"/>
      <c r="GZ255" s="7"/>
      <c r="HA255" s="7"/>
      <c r="HB255" s="7"/>
      <c r="HC255" s="7"/>
      <c r="HD255" s="7"/>
      <c r="HE255" s="7"/>
      <c r="HF255" s="7"/>
      <c r="HG255" s="7"/>
      <c r="HH255" s="7"/>
      <c r="HI255" s="7"/>
      <c r="HJ255" s="7"/>
      <c r="HK255" s="7"/>
      <c r="HL255" s="7"/>
      <c r="HM255" s="7"/>
      <c r="HN255" s="7"/>
      <c r="HO255" s="7"/>
      <c r="HP255" s="7"/>
      <c r="HQ255" s="7"/>
      <c r="HR255" s="7"/>
      <c r="HS255" s="7"/>
      <c r="HT255" s="7"/>
      <c r="HU255" s="7"/>
      <c r="HV255" s="7"/>
      <c r="HW255" s="7"/>
      <c r="HX255" s="7"/>
      <c r="HY255" s="7"/>
      <c r="HZ255" s="7"/>
      <c r="IA255" s="7"/>
      <c r="IB255" s="7"/>
      <c r="IC255" s="7"/>
      <c r="ID255" s="7"/>
      <c r="IE255" s="7"/>
      <c r="IF255" s="7"/>
      <c r="IG255" s="7"/>
      <c r="IH255" s="7"/>
      <c r="II255" s="7"/>
      <c r="IJ255" s="7"/>
      <c r="IK255" s="7"/>
      <c r="IL255" s="7"/>
      <c r="IM255" s="7"/>
      <c r="IN255" s="7"/>
      <c r="IO255" s="7"/>
      <c r="IP255" s="7"/>
      <c r="IQ255" s="7"/>
      <c r="IR255" s="7"/>
      <c r="IS255" s="7"/>
    </row>
  </sheetData>
  <sheetProtection password="CEA0" sheet="1" objects="1" scenarios="1" selectLockedCells="1"/>
  <mergeCells count="37">
    <mergeCell ref="B5:E5"/>
    <mergeCell ref="B6:E6"/>
    <mergeCell ref="B22:E22"/>
    <mergeCell ref="B24:E24"/>
    <mergeCell ref="B25:C25"/>
    <mergeCell ref="B9:E9"/>
    <mergeCell ref="B12:E12"/>
    <mergeCell ref="B16:E16"/>
    <mergeCell ref="B18:E18"/>
    <mergeCell ref="B20:E20"/>
    <mergeCell ref="B106:D106"/>
    <mergeCell ref="B29:E29"/>
    <mergeCell ref="B36:H36"/>
    <mergeCell ref="B80:D80"/>
    <mergeCell ref="B82:D82"/>
    <mergeCell ref="B83:F83"/>
    <mergeCell ref="B84:C84"/>
    <mergeCell ref="B96:E96"/>
    <mergeCell ref="B99:E99"/>
    <mergeCell ref="B100:E100"/>
    <mergeCell ref="B104:C104"/>
    <mergeCell ref="B167:E167"/>
    <mergeCell ref="B181:E181"/>
    <mergeCell ref="B187:E187"/>
    <mergeCell ref="B70:E70"/>
    <mergeCell ref="B160:E160"/>
    <mergeCell ref="B161:E161"/>
    <mergeCell ref="B162:E162"/>
    <mergeCell ref="B163:E163"/>
    <mergeCell ref="B165:E165"/>
    <mergeCell ref="B166:E166"/>
    <mergeCell ref="B107:F107"/>
    <mergeCell ref="B108:C108"/>
    <mergeCell ref="B143:F143"/>
    <mergeCell ref="B151:E151"/>
    <mergeCell ref="B156:E156"/>
    <mergeCell ref="B159:E159"/>
  </mergeCells>
  <phoneticPr fontId="39" type="noConversion"/>
  <pageMargins left="0.55000000000000004" right="0.16" top="0.59" bottom="0.59" header="0.51" footer="0.51"/>
  <pageSetup paperSize="9" scale="96" orientation="portrait" horizontalDpi="4294967292" verticalDpi="4294967292"/>
  <rowBreaks count="2" manualBreakCount="2">
    <brk id="24" max="5" man="1"/>
    <brk id="103"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46"/>
  <sheetViews>
    <sheetView topLeftCell="A80" zoomScale="150" zoomScaleNormal="150" zoomScalePageLayoutView="150" workbookViewId="0">
      <selection activeCell="E96" activeCellId="4" sqref="E44 E57 E78 E87 E96"/>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165</v>
      </c>
      <c r="C2" s="10"/>
      <c r="D2" s="11"/>
      <c r="E2" s="12"/>
      <c r="F2" s="13"/>
    </row>
    <row r="3" spans="1:6" ht="15.75" thickBot="1">
      <c r="A3" s="14"/>
      <c r="B3" s="15" t="s">
        <v>232</v>
      </c>
      <c r="C3" s="16"/>
      <c r="D3" s="17"/>
      <c r="E3" s="18"/>
      <c r="F3" s="19"/>
    </row>
    <row r="4" spans="1:6" ht="13.5" thickBot="1"/>
    <row r="5" spans="1:6" ht="15.75">
      <c r="A5" s="25"/>
      <c r="B5" s="261" t="s">
        <v>3</v>
      </c>
      <c r="C5" s="261"/>
      <c r="D5" s="261"/>
      <c r="E5" s="261"/>
      <c r="F5" s="26"/>
    </row>
    <row r="6" spans="1:6" ht="27" customHeight="1" thickBot="1">
      <c r="A6" s="27"/>
      <c r="B6" s="262" t="s">
        <v>4</v>
      </c>
      <c r="C6" s="262"/>
      <c r="D6" s="262"/>
      <c r="E6" s="262"/>
      <c r="F6" s="28"/>
    </row>
    <row r="8" spans="1:6" ht="14.25">
      <c r="B8" s="31" t="s">
        <v>8</v>
      </c>
      <c r="C8" s="32"/>
      <c r="D8" s="33"/>
      <c r="E8" s="34"/>
    </row>
    <row r="9" spans="1:6" ht="72.95" customHeight="1">
      <c r="B9" s="255" t="s">
        <v>9</v>
      </c>
      <c r="C9" s="255"/>
      <c r="D9" s="255"/>
      <c r="E9" s="255"/>
    </row>
    <row r="10" spans="1:6" ht="14.25">
      <c r="B10" s="30"/>
    </row>
    <row r="11" spans="1:6" ht="15">
      <c r="B11" s="35" t="s">
        <v>10</v>
      </c>
    </row>
    <row r="12" spans="1:6" ht="56.1" customHeight="1">
      <c r="B12" s="254" t="s">
        <v>11</v>
      </c>
      <c r="C12" s="254"/>
      <c r="D12" s="254"/>
      <c r="E12" s="254"/>
    </row>
    <row r="13" spans="1:6" ht="14.25">
      <c r="B13" s="30"/>
      <c r="C13" s="32"/>
      <c r="D13" s="33"/>
    </row>
    <row r="14" spans="1:6" ht="15">
      <c r="B14" s="36" t="s">
        <v>12</v>
      </c>
      <c r="C14" s="32"/>
      <c r="D14" s="33"/>
    </row>
    <row r="15" spans="1:6" ht="14.25">
      <c r="B15" s="30"/>
    </row>
    <row r="16" spans="1:6" ht="42.95" customHeight="1">
      <c r="A16" s="37" t="s">
        <v>13</v>
      </c>
      <c r="B16" s="254" t="s">
        <v>14</v>
      </c>
      <c r="C16" s="254"/>
      <c r="D16" s="254"/>
      <c r="E16" s="254"/>
    </row>
    <row r="17" spans="1:6" ht="14.25">
      <c r="B17" s="30"/>
    </row>
    <row r="18" spans="1:6" ht="69.95" customHeight="1">
      <c r="A18" s="37" t="s">
        <v>13</v>
      </c>
      <c r="B18" s="254" t="s">
        <v>15</v>
      </c>
      <c r="C18" s="254"/>
      <c r="D18" s="254"/>
      <c r="E18" s="254"/>
    </row>
    <row r="19" spans="1:6" ht="14.25">
      <c r="B19" s="30"/>
    </row>
    <row r="20" spans="1:6" ht="71.099999999999994" customHeight="1">
      <c r="A20" s="37" t="s">
        <v>13</v>
      </c>
      <c r="B20" s="254" t="s">
        <v>16</v>
      </c>
      <c r="C20" s="254"/>
      <c r="D20" s="254"/>
      <c r="E20" s="254"/>
    </row>
    <row r="21" spans="1:6" ht="14.25">
      <c r="B21" s="30"/>
    </row>
    <row r="22" spans="1:6" ht="84.95" customHeight="1">
      <c r="A22" s="37" t="s">
        <v>13</v>
      </c>
      <c r="B22" s="254" t="s">
        <v>17</v>
      </c>
      <c r="C22" s="254"/>
      <c r="D22" s="254"/>
      <c r="E22" s="254"/>
    </row>
    <row r="23" spans="1:6" ht="14.25">
      <c r="B23" s="30"/>
    </row>
    <row r="24" spans="1:6" ht="56.1" customHeight="1">
      <c r="A24" s="37" t="s">
        <v>13</v>
      </c>
      <c r="B24" s="254" t="s">
        <v>18</v>
      </c>
      <c r="C24" s="254"/>
      <c r="D24" s="254"/>
      <c r="E24" s="254"/>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77"/>
      <c r="B28" s="78"/>
      <c r="C28" s="78"/>
      <c r="D28" s="79"/>
      <c r="E28" s="80"/>
      <c r="F28" s="80"/>
    </row>
    <row r="29" spans="1:6" s="54" customFormat="1" ht="12" customHeight="1">
      <c r="A29" s="38" t="s">
        <v>37</v>
      </c>
      <c r="B29" s="259" t="s">
        <v>38</v>
      </c>
      <c r="C29" s="259"/>
      <c r="D29" s="259"/>
      <c r="E29" s="259"/>
      <c r="F29" s="39"/>
    </row>
    <row r="30" spans="1:6" s="54" customFormat="1" ht="12" customHeight="1">
      <c r="A30" s="81"/>
      <c r="B30" s="82"/>
      <c r="C30" s="82"/>
      <c r="D30" s="82"/>
      <c r="E30" s="82"/>
      <c r="F30" s="83"/>
    </row>
    <row r="31" spans="1:6" s="54" customFormat="1" ht="12" customHeight="1">
      <c r="A31" s="84" t="s">
        <v>39</v>
      </c>
      <c r="B31" s="85" t="s">
        <v>40</v>
      </c>
      <c r="C31" s="85"/>
      <c r="D31" s="85"/>
      <c r="E31" s="85"/>
      <c r="F31" s="86"/>
    </row>
    <row r="32" spans="1:6" s="54" customFormat="1" ht="12" customHeight="1">
      <c r="A32" s="77"/>
      <c r="B32" s="78"/>
      <c r="C32" s="78"/>
      <c r="D32" s="79"/>
      <c r="E32" s="80"/>
      <c r="F32" s="80"/>
    </row>
    <row r="33" spans="1:8" s="54" customFormat="1" ht="12" customHeight="1">
      <c r="A33" s="40">
        <v>1</v>
      </c>
      <c r="B33" s="87" t="s">
        <v>41</v>
      </c>
      <c r="C33" s="29"/>
      <c r="D33" s="29"/>
      <c r="E33" s="29"/>
      <c r="F33" s="80"/>
    </row>
    <row r="34" spans="1:8" s="54" customFormat="1" ht="12" customHeight="1">
      <c r="A34" s="77"/>
      <c r="B34" s="87" t="s">
        <v>42</v>
      </c>
      <c r="C34" s="78"/>
      <c r="D34" s="79"/>
      <c r="E34" s="80"/>
      <c r="F34" s="80"/>
    </row>
    <row r="35" spans="1:8" s="54" customFormat="1" ht="12" customHeight="1">
      <c r="A35" s="77"/>
      <c r="B35" s="87" t="s">
        <v>43</v>
      </c>
      <c r="C35" s="78"/>
      <c r="D35" s="79"/>
      <c r="E35" s="80"/>
      <c r="F35" s="80"/>
    </row>
    <row r="36" spans="1:8" s="54" customFormat="1" ht="12" customHeight="1">
      <c r="A36" s="77"/>
      <c r="B36" s="254" t="s">
        <v>44</v>
      </c>
      <c r="C36" s="254"/>
      <c r="D36" s="254"/>
      <c r="E36" s="254"/>
      <c r="F36" s="254"/>
      <c r="G36" s="254"/>
      <c r="H36" s="254"/>
    </row>
    <row r="37" spans="1:8" s="54" customFormat="1" ht="12" customHeight="1">
      <c r="A37" s="77"/>
      <c r="B37" s="87" t="s">
        <v>45</v>
      </c>
    </row>
    <row r="38" spans="1:8" s="54" customFormat="1" ht="12" customHeight="1">
      <c r="A38" s="77"/>
      <c r="B38" s="87" t="s">
        <v>46</v>
      </c>
      <c r="C38" s="78"/>
      <c r="D38" s="79"/>
      <c r="E38" s="80"/>
      <c r="F38" s="80"/>
    </row>
    <row r="39" spans="1:8" s="54" customFormat="1" ht="12" customHeight="1">
      <c r="A39" s="77"/>
      <c r="B39" s="87" t="s">
        <v>47</v>
      </c>
      <c r="C39" s="78"/>
      <c r="D39" s="79"/>
      <c r="E39" s="80"/>
      <c r="F39" s="80"/>
    </row>
    <row r="40" spans="1:8" s="54" customFormat="1" ht="12" customHeight="1">
      <c r="A40" s="77"/>
      <c r="B40" s="87" t="s">
        <v>48</v>
      </c>
      <c r="C40" s="78"/>
      <c r="D40" s="79"/>
      <c r="E40" s="80"/>
      <c r="F40" s="80"/>
    </row>
    <row r="41" spans="1:8" s="54" customFormat="1" ht="12" customHeight="1">
      <c r="A41" s="77"/>
      <c r="B41" s="87" t="s">
        <v>49</v>
      </c>
      <c r="C41" s="78"/>
      <c r="D41" s="79"/>
      <c r="E41" s="80"/>
      <c r="F41" s="80"/>
    </row>
    <row r="42" spans="1:8" s="54" customFormat="1" ht="12" customHeight="1">
      <c r="A42" s="77"/>
      <c r="B42" s="87" t="s">
        <v>50</v>
      </c>
      <c r="C42" s="78"/>
      <c r="D42" s="79"/>
      <c r="E42" s="80"/>
      <c r="F42" s="80"/>
    </row>
    <row r="43" spans="1:8" s="54" customFormat="1" ht="12" customHeight="1">
      <c r="A43" s="77"/>
      <c r="B43" s="88" t="s">
        <v>51</v>
      </c>
      <c r="C43" s="78"/>
      <c r="D43" s="79"/>
      <c r="E43" s="80"/>
      <c r="F43" s="80"/>
    </row>
    <row r="44" spans="1:8" s="54" customFormat="1" ht="12" customHeight="1">
      <c r="A44" s="77"/>
      <c r="B44" s="89" t="s">
        <v>197</v>
      </c>
      <c r="C44" s="58" t="s">
        <v>53</v>
      </c>
      <c r="D44" s="56">
        <v>122</v>
      </c>
      <c r="E44" s="244"/>
      <c r="F44" s="50">
        <f>D44*E44</f>
        <v>0</v>
      </c>
    </row>
    <row r="45" spans="1:8" s="54" customFormat="1" ht="12" customHeight="1">
      <c r="A45" s="77"/>
      <c r="B45" s="78"/>
      <c r="C45" s="78"/>
      <c r="D45" s="79"/>
      <c r="E45" s="80"/>
      <c r="F45" s="80"/>
    </row>
    <row r="46" spans="1:8" s="54" customFormat="1" ht="12" customHeight="1">
      <c r="A46" s="40">
        <f>A33+1</f>
        <v>2</v>
      </c>
      <c r="B46" s="87" t="s">
        <v>54</v>
      </c>
      <c r="C46" s="78"/>
      <c r="D46" s="79"/>
      <c r="E46" s="80"/>
      <c r="F46" s="80"/>
    </row>
    <row r="47" spans="1:8" s="54" customFormat="1" ht="12" customHeight="1">
      <c r="A47" s="77"/>
      <c r="B47" s="87" t="s">
        <v>55</v>
      </c>
      <c r="C47" s="78"/>
      <c r="D47" s="79"/>
      <c r="E47" s="80"/>
      <c r="F47" s="80"/>
    </row>
    <row r="48" spans="1:8" s="54" customFormat="1" ht="12" customHeight="1">
      <c r="A48" s="77"/>
      <c r="B48" s="87" t="s">
        <v>56</v>
      </c>
      <c r="C48" s="78"/>
      <c r="D48" s="79"/>
      <c r="E48" s="80"/>
      <c r="F48" s="80"/>
    </row>
    <row r="49" spans="1:6" s="54" customFormat="1" ht="12" customHeight="1">
      <c r="A49" s="77"/>
      <c r="B49" s="87" t="s">
        <v>57</v>
      </c>
      <c r="C49" s="78"/>
      <c r="D49" s="79"/>
      <c r="E49" s="80"/>
      <c r="F49" s="80"/>
    </row>
    <row r="50" spans="1:6" s="54" customFormat="1" ht="12" customHeight="1">
      <c r="A50" s="77"/>
      <c r="B50" s="87" t="s">
        <v>58</v>
      </c>
      <c r="C50" s="78"/>
      <c r="D50" s="79"/>
      <c r="E50" s="80"/>
      <c r="F50" s="80"/>
    </row>
    <row r="51" spans="1:6" s="54" customFormat="1" ht="12" customHeight="1">
      <c r="A51" s="77"/>
      <c r="B51" s="87" t="s">
        <v>59</v>
      </c>
      <c r="C51" s="78"/>
      <c r="D51" s="79"/>
      <c r="E51" s="80"/>
      <c r="F51" s="80"/>
    </row>
    <row r="52" spans="1:6" s="54" customFormat="1" ht="12" customHeight="1">
      <c r="A52" s="77"/>
      <c r="B52" s="87" t="s">
        <v>60</v>
      </c>
      <c r="C52" s="78"/>
      <c r="D52" s="79"/>
      <c r="E52" s="80"/>
      <c r="F52" s="80"/>
    </row>
    <row r="53" spans="1:6" s="54" customFormat="1" ht="12" customHeight="1">
      <c r="A53" s="77"/>
      <c r="B53" s="87" t="s">
        <v>61</v>
      </c>
      <c r="C53" s="78"/>
      <c r="D53" s="79"/>
      <c r="E53" s="80"/>
      <c r="F53" s="80"/>
    </row>
    <row r="54" spans="1:6" s="54" customFormat="1" ht="12" customHeight="1">
      <c r="A54" s="77"/>
      <c r="B54" s="87" t="s">
        <v>62</v>
      </c>
      <c r="C54" s="78"/>
      <c r="D54" s="79"/>
      <c r="E54" s="80"/>
      <c r="F54" s="80"/>
    </row>
    <row r="55" spans="1:6" s="54" customFormat="1" ht="12" customHeight="1">
      <c r="A55" s="77"/>
      <c r="B55" s="87" t="s">
        <v>63</v>
      </c>
      <c r="C55" s="78"/>
      <c r="D55" s="79"/>
      <c r="E55" s="80"/>
      <c r="F55" s="80"/>
    </row>
    <row r="56" spans="1:6" s="54" customFormat="1" ht="12" customHeight="1">
      <c r="A56" s="77"/>
      <c r="B56" s="88" t="s">
        <v>64</v>
      </c>
      <c r="C56" s="78"/>
      <c r="D56" s="79"/>
      <c r="E56" s="80"/>
      <c r="F56" s="80"/>
    </row>
    <row r="57" spans="1:6" s="54" customFormat="1" ht="12" customHeight="1">
      <c r="A57" s="77"/>
      <c r="B57" s="89" t="s">
        <v>198</v>
      </c>
      <c r="C57" s="58" t="s">
        <v>53</v>
      </c>
      <c r="D57" s="56">
        <v>130.19999999999999</v>
      </c>
      <c r="E57" s="244"/>
      <c r="F57" s="50">
        <f>D57*E57</f>
        <v>0</v>
      </c>
    </row>
    <row r="58" spans="1:6" s="54" customFormat="1" ht="12" customHeight="1">
      <c r="A58" s="77"/>
      <c r="B58" s="78"/>
      <c r="C58" s="78"/>
      <c r="D58" s="79"/>
      <c r="E58" s="80"/>
      <c r="F58" s="80"/>
    </row>
    <row r="59" spans="1:6" s="54" customFormat="1" ht="12" customHeight="1">
      <c r="A59" s="94"/>
      <c r="B59" s="95" t="s">
        <v>88</v>
      </c>
      <c r="C59" s="95"/>
      <c r="D59" s="96"/>
      <c r="E59" s="97"/>
      <c r="F59" s="97">
        <f>SUM(F44+F57)</f>
        <v>0</v>
      </c>
    </row>
    <row r="60" spans="1:6" s="54" customFormat="1" ht="12" customHeight="1">
      <c r="A60" s="77"/>
      <c r="B60" s="78"/>
      <c r="C60" s="78"/>
      <c r="D60" s="79"/>
      <c r="E60" s="80"/>
      <c r="F60" s="80"/>
    </row>
    <row r="61" spans="1:6">
      <c r="A61" s="144"/>
      <c r="B61" s="145"/>
      <c r="C61" s="146"/>
      <c r="D61" s="147"/>
      <c r="E61" s="148"/>
      <c r="F61" s="148"/>
    </row>
    <row r="62" spans="1:6" ht="12" customHeight="1">
      <c r="A62" s="84" t="s">
        <v>89</v>
      </c>
      <c r="B62" s="257" t="s">
        <v>199</v>
      </c>
      <c r="C62" s="257"/>
      <c r="D62" s="257"/>
      <c r="E62" s="257"/>
      <c r="F62" s="257"/>
    </row>
    <row r="63" spans="1:6">
      <c r="A63" s="144"/>
      <c r="B63" s="145"/>
      <c r="C63" s="146"/>
      <c r="D63" s="147"/>
      <c r="E63" s="148"/>
      <c r="F63" s="148"/>
    </row>
    <row r="64" spans="1:6" ht="14.25">
      <c r="A64" s="40">
        <f>A52+1</f>
        <v>1</v>
      </c>
      <c r="B64" s="87" t="s">
        <v>129</v>
      </c>
      <c r="C64" s="146"/>
      <c r="D64" s="147"/>
      <c r="E64" s="148"/>
      <c r="F64" s="148"/>
    </row>
    <row r="65" spans="1:6" ht="14.25">
      <c r="A65" s="40"/>
      <c r="B65" s="87" t="s">
        <v>130</v>
      </c>
      <c r="C65" s="146"/>
      <c r="D65" s="147"/>
      <c r="E65" s="148"/>
      <c r="F65" s="148"/>
    </row>
    <row r="66" spans="1:6" ht="14.25">
      <c r="A66" s="40"/>
      <c r="B66" s="87" t="s">
        <v>131</v>
      </c>
      <c r="C66" s="146"/>
      <c r="D66" s="147"/>
      <c r="E66" s="148"/>
      <c r="F66" s="148"/>
    </row>
    <row r="67" spans="1:6" ht="14.25">
      <c r="A67" s="40"/>
      <c r="B67" s="87" t="s">
        <v>132</v>
      </c>
      <c r="C67" s="146"/>
      <c r="D67" s="147"/>
      <c r="E67" s="148"/>
      <c r="F67" s="148"/>
    </row>
    <row r="68" spans="1:6" ht="14.25">
      <c r="A68" s="40"/>
      <c r="B68" s="87" t="s">
        <v>133</v>
      </c>
      <c r="C68" s="146"/>
      <c r="D68" s="147"/>
      <c r="E68" s="148"/>
      <c r="F68" s="148"/>
    </row>
    <row r="69" spans="1:6" ht="14.25">
      <c r="A69" s="40"/>
      <c r="B69" s="87" t="s">
        <v>134</v>
      </c>
      <c r="C69" s="87"/>
      <c r="D69" s="147"/>
      <c r="E69" s="148"/>
      <c r="F69" s="148"/>
    </row>
    <row r="70" spans="1:6" ht="14.25">
      <c r="A70" s="40"/>
      <c r="B70" s="87" t="s">
        <v>135</v>
      </c>
      <c r="C70" s="146"/>
      <c r="D70" s="147"/>
      <c r="E70" s="148"/>
      <c r="F70" s="148"/>
    </row>
    <row r="71" spans="1:6" ht="14.25">
      <c r="A71" s="40"/>
      <c r="B71" s="87" t="s">
        <v>136</v>
      </c>
      <c r="C71" s="146"/>
      <c r="D71" s="147"/>
      <c r="E71" s="148"/>
      <c r="F71" s="148"/>
    </row>
    <row r="72" spans="1:6" ht="14.25">
      <c r="A72" s="40"/>
      <c r="B72" s="88" t="s">
        <v>137</v>
      </c>
      <c r="C72" s="146"/>
      <c r="D72" s="147"/>
      <c r="E72" s="148"/>
      <c r="F72" s="148"/>
    </row>
    <row r="73" spans="1:6" ht="15">
      <c r="A73" s="149" t="s">
        <v>13</v>
      </c>
      <c r="B73" s="88" t="s">
        <v>82</v>
      </c>
      <c r="C73" s="146"/>
      <c r="D73" s="147"/>
      <c r="E73" s="148"/>
      <c r="F73" s="148"/>
    </row>
    <row r="74" spans="1:6" ht="15">
      <c r="A74" s="149" t="s">
        <v>13</v>
      </c>
      <c r="B74" s="254" t="s">
        <v>138</v>
      </c>
      <c r="C74" s="254"/>
      <c r="D74" s="254"/>
      <c r="E74" s="254"/>
      <c r="F74" s="148"/>
    </row>
    <row r="75" spans="1:6" ht="15">
      <c r="A75" s="149" t="s">
        <v>13</v>
      </c>
      <c r="B75" s="88" t="s">
        <v>139</v>
      </c>
      <c r="C75" s="146"/>
      <c r="D75" s="147"/>
      <c r="E75" s="148"/>
      <c r="F75" s="148"/>
    </row>
    <row r="76" spans="1:6" ht="15">
      <c r="A76" s="149" t="s">
        <v>13</v>
      </c>
      <c r="B76" s="88" t="s">
        <v>140</v>
      </c>
      <c r="C76" s="146"/>
      <c r="D76" s="147"/>
      <c r="E76" s="148"/>
      <c r="F76" s="148"/>
    </row>
    <row r="77" spans="1:6" ht="15">
      <c r="A77" s="149" t="s">
        <v>13</v>
      </c>
      <c r="B77" s="88" t="s">
        <v>141</v>
      </c>
      <c r="C77" s="146"/>
      <c r="D77" s="147"/>
      <c r="E77" s="148"/>
      <c r="F77" s="148"/>
    </row>
    <row r="78" spans="1:6" ht="14.25">
      <c r="A78" s="40"/>
      <c r="B78" s="150"/>
      <c r="C78" s="58" t="s">
        <v>53</v>
      </c>
      <c r="D78" s="56">
        <v>175</v>
      </c>
      <c r="E78" s="244"/>
      <c r="F78" s="50">
        <f>D78*E78</f>
        <v>0</v>
      </c>
    </row>
    <row r="79" spans="1:6">
      <c r="A79" s="144"/>
      <c r="B79" s="145"/>
      <c r="C79" s="146"/>
      <c r="D79" s="147"/>
      <c r="E79" s="148"/>
      <c r="F79" s="148"/>
    </row>
    <row r="80" spans="1:6" ht="14.25">
      <c r="A80" s="40">
        <f>A64+1</f>
        <v>2</v>
      </c>
      <c r="B80" s="87" t="s">
        <v>200</v>
      </c>
      <c r="C80" s="146"/>
      <c r="D80" s="147"/>
      <c r="E80" s="148"/>
      <c r="F80" s="148"/>
    </row>
    <row r="81" spans="1:6" ht="14.25">
      <c r="A81" s="144"/>
      <c r="B81" s="87" t="s">
        <v>146</v>
      </c>
      <c r="C81" s="146"/>
      <c r="D81" s="147"/>
      <c r="E81" s="148"/>
      <c r="F81" s="148"/>
    </row>
    <row r="82" spans="1:6" ht="14.25">
      <c r="A82" s="144"/>
      <c r="B82" s="87" t="s">
        <v>147</v>
      </c>
      <c r="C82" s="146"/>
      <c r="D82" s="147"/>
      <c r="E82" s="148"/>
      <c r="F82" s="148"/>
    </row>
    <row r="83" spans="1:6" ht="14.25">
      <c r="A83" s="144"/>
      <c r="B83" s="87" t="s">
        <v>148</v>
      </c>
      <c r="C83" s="146"/>
      <c r="D83" s="147"/>
      <c r="E83" s="148"/>
      <c r="F83" s="148"/>
    </row>
    <row r="84" spans="1:6" ht="14.25">
      <c r="A84" s="144"/>
      <c r="B84" s="87" t="s">
        <v>149</v>
      </c>
      <c r="C84" s="146"/>
      <c r="D84" s="147"/>
      <c r="E84" s="148"/>
      <c r="F84" s="148"/>
    </row>
    <row r="85" spans="1:6" ht="14.25">
      <c r="A85" s="144"/>
      <c r="B85" s="87" t="s">
        <v>150</v>
      </c>
      <c r="C85" s="146"/>
      <c r="D85" s="147"/>
      <c r="E85" s="148"/>
      <c r="F85" s="148"/>
    </row>
    <row r="86" spans="1:6" ht="14.25">
      <c r="A86" s="144"/>
      <c r="B86" s="88" t="s">
        <v>151</v>
      </c>
      <c r="C86" s="146"/>
      <c r="D86" s="147"/>
      <c r="E86" s="148"/>
      <c r="F86" s="148"/>
    </row>
    <row r="87" spans="1:6" ht="14.25">
      <c r="A87" s="144"/>
      <c r="B87" s="87"/>
      <c r="C87" s="58" t="s">
        <v>152</v>
      </c>
      <c r="D87" s="56">
        <v>70</v>
      </c>
      <c r="E87" s="244"/>
      <c r="F87" s="50">
        <f>D87*E87</f>
        <v>0</v>
      </c>
    </row>
    <row r="88" spans="1:6">
      <c r="A88" s="144"/>
      <c r="B88" s="145"/>
      <c r="C88" s="146"/>
      <c r="D88" s="147"/>
      <c r="E88" s="148"/>
      <c r="F88" s="148"/>
    </row>
    <row r="89" spans="1:6" ht="14.25">
      <c r="A89" s="40">
        <f>A80+1</f>
        <v>3</v>
      </c>
      <c r="B89" s="87" t="s">
        <v>153</v>
      </c>
      <c r="C89" s="146"/>
      <c r="D89" s="147"/>
      <c r="E89" s="148"/>
      <c r="F89" s="148"/>
    </row>
    <row r="90" spans="1:6" ht="14.25">
      <c r="A90" s="40"/>
      <c r="B90" s="87" t="s">
        <v>154</v>
      </c>
      <c r="C90" s="146"/>
      <c r="D90" s="147"/>
      <c r="E90" s="148"/>
      <c r="F90" s="148"/>
    </row>
    <row r="91" spans="1:6" ht="14.25">
      <c r="A91" s="40"/>
      <c r="B91" s="87" t="s">
        <v>155</v>
      </c>
      <c r="C91" s="146"/>
      <c r="D91" s="147"/>
      <c r="E91" s="148"/>
      <c r="F91" s="148"/>
    </row>
    <row r="92" spans="1:6" ht="14.25">
      <c r="A92" s="40"/>
      <c r="B92" s="87" t="s">
        <v>156</v>
      </c>
      <c r="C92" s="146"/>
      <c r="D92" s="147"/>
      <c r="E92" s="148"/>
      <c r="F92" s="148"/>
    </row>
    <row r="93" spans="1:6" ht="14.25">
      <c r="A93" s="40"/>
      <c r="B93" s="87" t="s">
        <v>157</v>
      </c>
      <c r="C93" s="146"/>
      <c r="D93" s="147"/>
      <c r="E93" s="148"/>
      <c r="F93" s="148"/>
    </row>
    <row r="94" spans="1:6" ht="14.25">
      <c r="A94" s="40"/>
      <c r="B94" s="87" t="s">
        <v>158</v>
      </c>
      <c r="C94" s="146"/>
      <c r="D94" s="147"/>
      <c r="E94" s="148"/>
      <c r="F94" s="148"/>
    </row>
    <row r="95" spans="1:6" ht="14.25">
      <c r="A95" s="40"/>
      <c r="B95" s="88" t="s">
        <v>159</v>
      </c>
      <c r="C95" s="146"/>
      <c r="D95" s="147"/>
      <c r="E95" s="148"/>
      <c r="F95" s="148"/>
    </row>
    <row r="96" spans="1:6" ht="14.25">
      <c r="A96" s="144"/>
      <c r="B96" s="87"/>
      <c r="C96" s="58" t="s">
        <v>152</v>
      </c>
      <c r="D96" s="56">
        <v>30</v>
      </c>
      <c r="E96" s="244"/>
      <c r="F96" s="50">
        <f>D96*E96</f>
        <v>0</v>
      </c>
    </row>
    <row r="97" spans="1:253" ht="14.25">
      <c r="A97" s="144"/>
      <c r="B97" s="87"/>
      <c r="C97" s="58"/>
      <c r="D97" s="91"/>
      <c r="E97" s="92"/>
      <c r="F97" s="50"/>
    </row>
    <row r="98" spans="1:253" ht="14.25">
      <c r="E98" s="50">
        <f>SUM(F78:F97)</f>
        <v>0</v>
      </c>
    </row>
    <row r="99" spans="1:253" ht="28.5">
      <c r="A99" s="40">
        <f>A89+1</f>
        <v>4</v>
      </c>
      <c r="B99" s="53" t="s">
        <v>36</v>
      </c>
      <c r="C99" s="72" t="s">
        <v>32</v>
      </c>
      <c r="D99" s="66">
        <v>0.03</v>
      </c>
      <c r="E99" s="73">
        <f>+SUM(E98)</f>
        <v>0</v>
      </c>
      <c r="F99" s="73">
        <f>D99*E99</f>
        <v>0</v>
      </c>
    </row>
    <row r="100" spans="1:253">
      <c r="A100" s="144"/>
      <c r="B100" s="145"/>
      <c r="C100" s="146"/>
      <c r="D100" s="147"/>
      <c r="E100" s="148"/>
      <c r="F100" s="148"/>
    </row>
    <row r="101" spans="1:253" ht="15">
      <c r="A101" s="122"/>
      <c r="B101" s="95" t="s">
        <v>161</v>
      </c>
      <c r="C101" s="95"/>
      <c r="D101" s="96"/>
      <c r="E101" s="97"/>
      <c r="F101" s="97">
        <f>SUM(F78:F100)</f>
        <v>0</v>
      </c>
    </row>
    <row r="103" spans="1:253">
      <c r="A103" s="152"/>
      <c r="B103" s="153" t="s">
        <v>238</v>
      </c>
      <c r="C103" s="154"/>
      <c r="D103" s="155"/>
      <c r="E103" s="156"/>
      <c r="F103" s="157">
        <f>SUM(F59+F101)</f>
        <v>0</v>
      </c>
    </row>
    <row r="110" spans="1:253" s="22" customFormat="1">
      <c r="A110" s="20"/>
      <c r="B110" s="158"/>
      <c r="D110" s="23"/>
      <c r="E110" s="24"/>
      <c r="F110" s="24"/>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row>
    <row r="146" spans="1:253" s="22" customFormat="1">
      <c r="A146" s="20"/>
      <c r="B146" s="158"/>
      <c r="D146" s="23"/>
      <c r="E146" s="24"/>
      <c r="F146" s="24"/>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c r="IS146" s="7"/>
    </row>
  </sheetData>
  <sheetProtection password="CEA0" sheet="1" objects="1" scenarios="1" selectLockedCells="1"/>
  <mergeCells count="14">
    <mergeCell ref="B29:E29"/>
    <mergeCell ref="B36:H36"/>
    <mergeCell ref="B62:F62"/>
    <mergeCell ref="B74:E74"/>
    <mergeCell ref="B5:E5"/>
    <mergeCell ref="B6:E6"/>
    <mergeCell ref="B22:E22"/>
    <mergeCell ref="B24:E24"/>
    <mergeCell ref="B25:C25"/>
    <mergeCell ref="B9:E9"/>
    <mergeCell ref="B12:E12"/>
    <mergeCell ref="B16:E16"/>
    <mergeCell ref="B18:E18"/>
    <mergeCell ref="B20:E20"/>
  </mergeCells>
  <phoneticPr fontId="39" type="noConversion"/>
  <pageMargins left="0.55000000000000004" right="0.16" top="0.59" bottom="0.59" header="0.51" footer="0.51"/>
  <pageSetup paperSize="9" scale="96" orientation="portrait" horizontalDpi="4294967292" verticalDpi="4294967292"/>
  <rowBreaks count="1" manualBreakCount="1">
    <brk id="24"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Q131"/>
  <sheetViews>
    <sheetView topLeftCell="A31" zoomScale="150" zoomScaleNormal="150" zoomScalePageLayoutView="150" workbookViewId="0">
      <selection activeCell="E43" sqref="E43"/>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16384" width="9.140625" style="7"/>
  </cols>
  <sheetData>
    <row r="1" spans="1:6" ht="15">
      <c r="A1" s="1"/>
      <c r="B1" s="2" t="s">
        <v>0</v>
      </c>
      <c r="C1" s="3"/>
      <c r="D1" s="4"/>
      <c r="E1" s="5"/>
      <c r="F1" s="6"/>
    </row>
    <row r="2" spans="1:6" ht="15">
      <c r="A2" s="8"/>
      <c r="B2" s="265" t="s">
        <v>211</v>
      </c>
      <c r="C2" s="265"/>
      <c r="D2" s="265"/>
      <c r="E2" s="265"/>
      <c r="F2" s="266"/>
    </row>
    <row r="3" spans="1:6" ht="15.75" thickBot="1">
      <c r="A3" s="14"/>
      <c r="B3" s="15" t="s">
        <v>2</v>
      </c>
      <c r="C3" s="16"/>
      <c r="D3" s="17"/>
      <c r="E3" s="18"/>
      <c r="F3" s="19"/>
    </row>
    <row r="4" spans="1:6" ht="13.5" thickBot="1"/>
    <row r="5" spans="1:6" ht="15.75">
      <c r="A5" s="25"/>
      <c r="B5" s="267" t="s">
        <v>3</v>
      </c>
      <c r="C5" s="267"/>
      <c r="D5" s="267"/>
      <c r="E5" s="267"/>
      <c r="F5" s="26"/>
    </row>
    <row r="6" spans="1:6" ht="27" customHeight="1" thickBot="1">
      <c r="A6" s="27"/>
      <c r="B6" s="262" t="s">
        <v>4</v>
      </c>
      <c r="C6" s="262"/>
      <c r="D6" s="262"/>
      <c r="E6" s="262"/>
      <c r="F6" s="28"/>
    </row>
    <row r="8" spans="1:6" ht="14.25">
      <c r="B8" s="31" t="s">
        <v>8</v>
      </c>
      <c r="C8" s="32"/>
      <c r="D8" s="33"/>
      <c r="E8" s="34"/>
    </row>
    <row r="9" spans="1:6" ht="72.95" customHeight="1">
      <c r="B9" s="255" t="s">
        <v>9</v>
      </c>
      <c r="C9" s="255"/>
      <c r="D9" s="255"/>
      <c r="E9" s="255"/>
    </row>
    <row r="10" spans="1:6" ht="14.25">
      <c r="B10" s="30"/>
    </row>
    <row r="11" spans="1:6" ht="15">
      <c r="B11" s="35" t="s">
        <v>10</v>
      </c>
    </row>
    <row r="12" spans="1:6" ht="56.1" customHeight="1">
      <c r="B12" s="254" t="s">
        <v>11</v>
      </c>
      <c r="C12" s="254"/>
      <c r="D12" s="254"/>
      <c r="E12" s="254"/>
    </row>
    <row r="13" spans="1:6" ht="14.25">
      <c r="B13" s="30"/>
      <c r="C13" s="32"/>
      <c r="D13" s="33"/>
    </row>
    <row r="14" spans="1:6" ht="15">
      <c r="B14" s="36" t="s">
        <v>12</v>
      </c>
      <c r="C14" s="32"/>
      <c r="D14" s="33"/>
    </row>
    <row r="15" spans="1:6" ht="14.25">
      <c r="B15" s="30"/>
    </row>
    <row r="16" spans="1:6" ht="42.95" customHeight="1">
      <c r="A16" s="37" t="s">
        <v>13</v>
      </c>
      <c r="B16" s="254" t="s">
        <v>14</v>
      </c>
      <c r="C16" s="254"/>
      <c r="D16" s="254"/>
      <c r="E16" s="254"/>
    </row>
    <row r="17" spans="1:6" ht="14.25">
      <c r="B17" s="30"/>
    </row>
    <row r="18" spans="1:6" ht="69.95" customHeight="1">
      <c r="A18" s="37" t="s">
        <v>13</v>
      </c>
      <c r="B18" s="254" t="s">
        <v>15</v>
      </c>
      <c r="C18" s="254"/>
      <c r="D18" s="254"/>
      <c r="E18" s="254"/>
    </row>
    <row r="19" spans="1:6" ht="14.25">
      <c r="B19" s="30"/>
    </row>
    <row r="20" spans="1:6" ht="71.099999999999994" customHeight="1">
      <c r="A20" s="37" t="s">
        <v>13</v>
      </c>
      <c r="B20" s="254" t="s">
        <v>16</v>
      </c>
      <c r="C20" s="254"/>
      <c r="D20" s="254"/>
      <c r="E20" s="254"/>
    </row>
    <row r="21" spans="1:6" ht="14.25">
      <c r="B21" s="30"/>
    </row>
    <row r="22" spans="1:6" ht="84.95" customHeight="1">
      <c r="A22" s="37" t="s">
        <v>13</v>
      </c>
      <c r="B22" s="254" t="s">
        <v>17</v>
      </c>
      <c r="C22" s="254"/>
      <c r="D22" s="254"/>
      <c r="E22" s="254"/>
    </row>
    <row r="23" spans="1:6" ht="14.25">
      <c r="B23" s="30"/>
    </row>
    <row r="24" spans="1:6" ht="56.1" customHeight="1">
      <c r="A24" s="37" t="s">
        <v>13</v>
      </c>
      <c r="B24" s="254" t="s">
        <v>18</v>
      </c>
      <c r="C24" s="254"/>
      <c r="D24" s="254"/>
      <c r="E24" s="254"/>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s="54" customFormat="1" ht="12" customHeight="1">
      <c r="A27" s="77"/>
      <c r="B27" s="78"/>
      <c r="C27" s="78"/>
      <c r="D27" s="79"/>
      <c r="E27" s="80"/>
      <c r="F27" s="80"/>
    </row>
    <row r="28" spans="1:6" s="54" customFormat="1" ht="12" customHeight="1">
      <c r="A28" s="38" t="s">
        <v>37</v>
      </c>
      <c r="B28" s="259" t="s">
        <v>38</v>
      </c>
      <c r="C28" s="259"/>
      <c r="D28" s="259"/>
      <c r="E28" s="259"/>
      <c r="F28" s="39"/>
    </row>
    <row r="29" spans="1:6" s="54" customFormat="1" ht="12" customHeight="1">
      <c r="A29" s="81"/>
      <c r="B29" s="82"/>
      <c r="C29" s="82"/>
      <c r="D29" s="82"/>
      <c r="E29" s="82"/>
      <c r="F29" s="83"/>
    </row>
    <row r="30" spans="1:6" s="54" customFormat="1" ht="18" customHeight="1">
      <c r="A30" s="84" t="s">
        <v>39</v>
      </c>
      <c r="B30" s="85" t="s">
        <v>40</v>
      </c>
      <c r="C30" s="85"/>
      <c r="D30" s="85"/>
      <c r="E30" s="85"/>
      <c r="F30" s="86"/>
    </row>
    <row r="31" spans="1:6" s="54" customFormat="1" ht="12" customHeight="1">
      <c r="A31" s="77"/>
      <c r="B31" s="78"/>
      <c r="C31" s="78"/>
      <c r="D31" s="79"/>
      <c r="E31" s="80"/>
      <c r="F31" s="80"/>
    </row>
    <row r="32" spans="1:6" s="54" customFormat="1" ht="12" customHeight="1">
      <c r="A32" s="40">
        <v>1</v>
      </c>
      <c r="B32" s="87" t="s">
        <v>41</v>
      </c>
      <c r="C32" s="29"/>
      <c r="D32" s="29"/>
      <c r="E32" s="29"/>
      <c r="F32" s="80"/>
    </row>
    <row r="33" spans="1:6" s="54" customFormat="1" ht="12" customHeight="1">
      <c r="A33" s="77"/>
      <c r="B33" s="87" t="s">
        <v>42</v>
      </c>
      <c r="C33" s="78"/>
      <c r="D33" s="79"/>
      <c r="E33" s="80"/>
      <c r="F33" s="80"/>
    </row>
    <row r="34" spans="1:6" s="54" customFormat="1" ht="12" customHeight="1">
      <c r="A34" s="77"/>
      <c r="B34" s="87" t="s">
        <v>43</v>
      </c>
      <c r="C34" s="78"/>
      <c r="D34" s="79"/>
      <c r="E34" s="80"/>
      <c r="F34" s="80"/>
    </row>
    <row r="35" spans="1:6" s="54" customFormat="1" ht="12" customHeight="1">
      <c r="A35" s="77"/>
      <c r="B35" s="254" t="s">
        <v>44</v>
      </c>
      <c r="C35" s="254"/>
      <c r="D35" s="254"/>
      <c r="E35" s="254"/>
      <c r="F35" s="254"/>
    </row>
    <row r="36" spans="1:6" s="54" customFormat="1" ht="12" customHeight="1">
      <c r="A36" s="77"/>
      <c r="B36" s="87" t="s">
        <v>45</v>
      </c>
    </row>
    <row r="37" spans="1:6" s="54" customFormat="1" ht="12" customHeight="1">
      <c r="A37" s="77"/>
      <c r="B37" s="87" t="s">
        <v>46</v>
      </c>
      <c r="C37" s="78"/>
      <c r="D37" s="79"/>
      <c r="E37" s="80"/>
      <c r="F37" s="80"/>
    </row>
    <row r="38" spans="1:6" s="54" customFormat="1" ht="12" customHeight="1">
      <c r="A38" s="77"/>
      <c r="B38" s="87" t="s">
        <v>47</v>
      </c>
      <c r="C38" s="78"/>
      <c r="D38" s="79"/>
      <c r="E38" s="80"/>
      <c r="F38" s="80"/>
    </row>
    <row r="39" spans="1:6" s="54" customFormat="1" ht="12" customHeight="1">
      <c r="A39" s="77"/>
      <c r="B39" s="87" t="s">
        <v>48</v>
      </c>
      <c r="C39" s="78"/>
      <c r="D39" s="79"/>
      <c r="E39" s="80"/>
      <c r="F39" s="80"/>
    </row>
    <row r="40" spans="1:6" s="54" customFormat="1" ht="12" customHeight="1">
      <c r="A40" s="77"/>
      <c r="B40" s="87" t="s">
        <v>49</v>
      </c>
      <c r="C40" s="78"/>
      <c r="D40" s="79"/>
      <c r="E40" s="80"/>
      <c r="F40" s="80"/>
    </row>
    <row r="41" spans="1:6" s="54" customFormat="1" ht="12" customHeight="1">
      <c r="A41" s="77"/>
      <c r="B41" s="87" t="s">
        <v>50</v>
      </c>
      <c r="C41" s="78"/>
      <c r="D41" s="79"/>
      <c r="E41" s="80"/>
      <c r="F41" s="80"/>
    </row>
    <row r="42" spans="1:6" s="54" customFormat="1" ht="12" customHeight="1">
      <c r="A42" s="77"/>
      <c r="B42" s="88" t="s">
        <v>51</v>
      </c>
      <c r="C42" s="78"/>
      <c r="D42" s="79"/>
      <c r="E42" s="80"/>
      <c r="F42" s="80"/>
    </row>
    <row r="43" spans="1:6" s="54" customFormat="1" ht="12" customHeight="1">
      <c r="A43" s="77"/>
      <c r="B43" s="89" t="s">
        <v>212</v>
      </c>
      <c r="C43" s="58" t="s">
        <v>53</v>
      </c>
      <c r="D43" s="56">
        <v>121.15</v>
      </c>
      <c r="E43" s="244"/>
      <c r="F43" s="50">
        <f>D43*E43</f>
        <v>0</v>
      </c>
    </row>
    <row r="44" spans="1:6" s="54" customFormat="1" ht="12" customHeight="1">
      <c r="A44" s="77"/>
      <c r="B44" s="78"/>
      <c r="C44" s="78"/>
      <c r="D44" s="79"/>
      <c r="E44" s="80"/>
      <c r="F44" s="80"/>
    </row>
    <row r="45" spans="1:6" s="54" customFormat="1" ht="12" customHeight="1">
      <c r="A45" s="94"/>
      <c r="B45" s="95" t="s">
        <v>88</v>
      </c>
      <c r="C45" s="95"/>
      <c r="D45" s="96"/>
      <c r="E45" s="97"/>
      <c r="F45" s="97">
        <f>SUM(F43)</f>
        <v>0</v>
      </c>
    </row>
    <row r="46" spans="1:6" s="54" customFormat="1" ht="12" customHeight="1">
      <c r="A46" s="77"/>
      <c r="B46" s="78"/>
      <c r="C46" s="78"/>
      <c r="D46" s="79"/>
      <c r="E46" s="80"/>
      <c r="F46" s="80"/>
    </row>
    <row r="47" spans="1:6">
      <c r="A47" s="144"/>
      <c r="B47" s="145"/>
      <c r="C47" s="146"/>
      <c r="D47" s="147"/>
      <c r="E47" s="148"/>
      <c r="F47" s="148"/>
    </row>
    <row r="48" spans="1:6" ht="12" customHeight="1">
      <c r="A48" s="84" t="s">
        <v>89</v>
      </c>
      <c r="B48" s="257" t="s">
        <v>199</v>
      </c>
      <c r="C48" s="257"/>
      <c r="D48" s="257"/>
      <c r="E48" s="257"/>
      <c r="F48" s="257"/>
    </row>
    <row r="49" spans="1:6">
      <c r="A49" s="144"/>
      <c r="B49" s="145"/>
      <c r="C49" s="146"/>
      <c r="D49" s="147"/>
      <c r="E49" s="148"/>
      <c r="F49" s="148"/>
    </row>
    <row r="50" spans="1:6" ht="14.25">
      <c r="A50" s="40">
        <v>1</v>
      </c>
      <c r="B50" s="87" t="s">
        <v>129</v>
      </c>
      <c r="C50" s="146"/>
      <c r="D50" s="147"/>
      <c r="E50" s="148"/>
      <c r="F50" s="148"/>
    </row>
    <row r="51" spans="1:6" ht="14.25">
      <c r="A51" s="40"/>
      <c r="B51" s="87" t="s">
        <v>130</v>
      </c>
      <c r="C51" s="146"/>
      <c r="D51" s="147"/>
      <c r="E51" s="148"/>
      <c r="F51" s="148"/>
    </row>
    <row r="52" spans="1:6" ht="14.25">
      <c r="A52" s="40"/>
      <c r="B52" s="87" t="s">
        <v>131</v>
      </c>
      <c r="C52" s="146"/>
      <c r="D52" s="147"/>
      <c r="E52" s="148"/>
      <c r="F52" s="148"/>
    </row>
    <row r="53" spans="1:6" ht="14.25">
      <c r="A53" s="40"/>
      <c r="B53" s="87" t="s">
        <v>132</v>
      </c>
      <c r="C53" s="146"/>
      <c r="D53" s="147"/>
      <c r="E53" s="148"/>
      <c r="F53" s="148"/>
    </row>
    <row r="54" spans="1:6" ht="14.25">
      <c r="A54" s="40"/>
      <c r="B54" s="87" t="s">
        <v>133</v>
      </c>
      <c r="C54" s="146"/>
      <c r="D54" s="147"/>
      <c r="E54" s="148"/>
      <c r="F54" s="148"/>
    </row>
    <row r="55" spans="1:6" ht="14.25">
      <c r="A55" s="40"/>
      <c r="B55" s="87" t="s">
        <v>134</v>
      </c>
      <c r="C55" s="87"/>
      <c r="D55" s="147"/>
      <c r="E55" s="148"/>
      <c r="F55" s="148"/>
    </row>
    <row r="56" spans="1:6" ht="14.25">
      <c r="A56" s="40"/>
      <c r="B56" s="87" t="s">
        <v>135</v>
      </c>
      <c r="C56" s="146"/>
      <c r="D56" s="147"/>
      <c r="E56" s="148"/>
      <c r="F56" s="148"/>
    </row>
    <row r="57" spans="1:6" ht="14.25">
      <c r="A57" s="40"/>
      <c r="B57" s="87" t="s">
        <v>136</v>
      </c>
      <c r="C57" s="146"/>
      <c r="D57" s="147"/>
      <c r="E57" s="148"/>
      <c r="F57" s="148"/>
    </row>
    <row r="58" spans="1:6" ht="14.25">
      <c r="A58" s="40"/>
      <c r="B58" s="88" t="s">
        <v>137</v>
      </c>
      <c r="C58" s="146"/>
      <c r="D58" s="147"/>
      <c r="E58" s="148"/>
      <c r="F58" s="148"/>
    </row>
    <row r="59" spans="1:6" ht="15">
      <c r="A59" s="149" t="s">
        <v>13</v>
      </c>
      <c r="B59" s="88" t="s">
        <v>82</v>
      </c>
      <c r="C59" s="146"/>
      <c r="D59" s="147"/>
      <c r="E59" s="148"/>
      <c r="F59" s="148"/>
    </row>
    <row r="60" spans="1:6" ht="15">
      <c r="A60" s="149" t="s">
        <v>13</v>
      </c>
      <c r="B60" s="254" t="s">
        <v>138</v>
      </c>
      <c r="C60" s="254"/>
      <c r="D60" s="254"/>
      <c r="E60" s="254"/>
      <c r="F60" s="148"/>
    </row>
    <row r="61" spans="1:6" ht="15">
      <c r="A61" s="149" t="s">
        <v>13</v>
      </c>
      <c r="B61" s="88" t="s">
        <v>139</v>
      </c>
      <c r="C61" s="146"/>
      <c r="D61" s="147"/>
      <c r="E61" s="148"/>
      <c r="F61" s="148"/>
    </row>
    <row r="62" spans="1:6" ht="15">
      <c r="A62" s="149" t="s">
        <v>13</v>
      </c>
      <c r="B62" s="88" t="s">
        <v>140</v>
      </c>
      <c r="C62" s="146"/>
      <c r="D62" s="147"/>
      <c r="E62" s="148"/>
      <c r="F62" s="148"/>
    </row>
    <row r="63" spans="1:6" ht="15">
      <c r="A63" s="149" t="s">
        <v>13</v>
      </c>
      <c r="B63" s="88" t="s">
        <v>141</v>
      </c>
      <c r="C63" s="146"/>
      <c r="D63" s="147"/>
      <c r="E63" s="148"/>
      <c r="F63" s="148"/>
    </row>
    <row r="64" spans="1:6" ht="14.25">
      <c r="A64" s="40"/>
      <c r="B64" s="150"/>
      <c r="C64" s="58" t="s">
        <v>53</v>
      </c>
      <c r="D64" s="56">
        <v>175</v>
      </c>
      <c r="E64" s="244"/>
      <c r="F64" s="50">
        <f>D64*E64</f>
        <v>0</v>
      </c>
    </row>
    <row r="65" spans="1:6">
      <c r="A65" s="144"/>
      <c r="B65" s="145"/>
      <c r="C65" s="146"/>
      <c r="D65" s="147"/>
      <c r="E65" s="148"/>
      <c r="F65" s="148"/>
    </row>
    <row r="66" spans="1:6" ht="14.25">
      <c r="A66" s="40">
        <f>A50+1</f>
        <v>2</v>
      </c>
      <c r="B66" s="87" t="s">
        <v>200</v>
      </c>
      <c r="C66" s="146"/>
      <c r="D66" s="147"/>
      <c r="E66" s="148"/>
      <c r="F66" s="148"/>
    </row>
    <row r="67" spans="1:6" ht="14.25">
      <c r="A67" s="144"/>
      <c r="B67" s="87" t="s">
        <v>146</v>
      </c>
      <c r="C67" s="146"/>
      <c r="D67" s="147"/>
      <c r="E67" s="148"/>
      <c r="F67" s="148"/>
    </row>
    <row r="68" spans="1:6" ht="14.25">
      <c r="A68" s="144"/>
      <c r="B68" s="87" t="s">
        <v>147</v>
      </c>
      <c r="C68" s="146"/>
      <c r="D68" s="147"/>
      <c r="E68" s="148"/>
      <c r="F68" s="148"/>
    </row>
    <row r="69" spans="1:6" ht="14.25">
      <c r="A69" s="144"/>
      <c r="B69" s="87" t="s">
        <v>148</v>
      </c>
      <c r="C69" s="146"/>
      <c r="D69" s="147"/>
      <c r="E69" s="148"/>
      <c r="F69" s="148"/>
    </row>
    <row r="70" spans="1:6" ht="14.25">
      <c r="A70" s="144"/>
      <c r="B70" s="87" t="s">
        <v>149</v>
      </c>
      <c r="C70" s="146"/>
      <c r="D70" s="147"/>
      <c r="E70" s="148"/>
      <c r="F70" s="148"/>
    </row>
    <row r="71" spans="1:6" ht="14.25">
      <c r="A71" s="144"/>
      <c r="B71" s="87" t="s">
        <v>150</v>
      </c>
      <c r="C71" s="146"/>
      <c r="D71" s="147"/>
      <c r="E71" s="148"/>
      <c r="F71" s="148"/>
    </row>
    <row r="72" spans="1:6" ht="14.25">
      <c r="A72" s="144"/>
      <c r="B72" s="88" t="s">
        <v>151</v>
      </c>
      <c r="C72" s="146"/>
      <c r="D72" s="147"/>
      <c r="E72" s="148"/>
      <c r="F72" s="148"/>
    </row>
    <row r="73" spans="1:6" ht="14.25">
      <c r="A73" s="144"/>
      <c r="B73" s="87"/>
      <c r="C73" s="58" t="s">
        <v>152</v>
      </c>
      <c r="D73" s="56">
        <v>20</v>
      </c>
      <c r="E73" s="244"/>
      <c r="F73" s="50">
        <f>D73*E73</f>
        <v>0</v>
      </c>
    </row>
    <row r="74" spans="1:6">
      <c r="A74" s="144"/>
      <c r="B74" s="145"/>
      <c r="C74" s="146"/>
      <c r="D74" s="147"/>
      <c r="E74" s="148"/>
      <c r="F74" s="148"/>
    </row>
    <row r="75" spans="1:6" ht="14.25">
      <c r="A75" s="40">
        <f>A66+1</f>
        <v>3</v>
      </c>
      <c r="B75" s="87" t="s">
        <v>153</v>
      </c>
      <c r="C75" s="146"/>
      <c r="D75" s="147"/>
      <c r="E75" s="148"/>
      <c r="F75" s="148"/>
    </row>
    <row r="76" spans="1:6" ht="14.25">
      <c r="A76" s="40"/>
      <c r="B76" s="87" t="s">
        <v>154</v>
      </c>
      <c r="C76" s="146"/>
      <c r="D76" s="147"/>
      <c r="E76" s="148"/>
      <c r="F76" s="148"/>
    </row>
    <row r="77" spans="1:6" ht="14.25">
      <c r="A77" s="40"/>
      <c r="B77" s="87" t="s">
        <v>155</v>
      </c>
      <c r="C77" s="146"/>
      <c r="D77" s="147"/>
      <c r="E77" s="148"/>
      <c r="F77" s="148"/>
    </row>
    <row r="78" spans="1:6" ht="14.25">
      <c r="A78" s="40"/>
      <c r="B78" s="87" t="s">
        <v>156</v>
      </c>
      <c r="C78" s="146"/>
      <c r="D78" s="147"/>
      <c r="E78" s="148"/>
      <c r="F78" s="148"/>
    </row>
    <row r="79" spans="1:6" ht="14.25">
      <c r="A79" s="40"/>
      <c r="B79" s="87" t="s">
        <v>157</v>
      </c>
      <c r="C79" s="146"/>
      <c r="D79" s="147"/>
      <c r="E79" s="148"/>
      <c r="F79" s="148"/>
    </row>
    <row r="80" spans="1:6" ht="14.25">
      <c r="A80" s="40"/>
      <c r="B80" s="87" t="s">
        <v>158</v>
      </c>
      <c r="C80" s="146"/>
      <c r="D80" s="147"/>
      <c r="E80" s="148"/>
      <c r="F80" s="148"/>
    </row>
    <row r="81" spans="1:251" ht="14.25">
      <c r="A81" s="40"/>
      <c r="B81" s="88" t="s">
        <v>159</v>
      </c>
      <c r="C81" s="146"/>
      <c r="D81" s="147"/>
      <c r="E81" s="148"/>
      <c r="F81" s="148"/>
    </row>
    <row r="82" spans="1:251" ht="14.25">
      <c r="A82" s="144"/>
      <c r="B82" s="87"/>
      <c r="C82" s="58" t="s">
        <v>152</v>
      </c>
      <c r="D82" s="56">
        <v>20</v>
      </c>
      <c r="E82" s="244"/>
      <c r="F82" s="50">
        <f>D82*E82</f>
        <v>0</v>
      </c>
    </row>
    <row r="83" spans="1:251" ht="14.25">
      <c r="E83" s="50">
        <f>SUM(F64:F82)</f>
        <v>0</v>
      </c>
    </row>
    <row r="84" spans="1:251" ht="28.5">
      <c r="A84" s="40">
        <f>A75+1</f>
        <v>4</v>
      </c>
      <c r="B84" s="53" t="s">
        <v>36</v>
      </c>
      <c r="C84" s="72" t="s">
        <v>32</v>
      </c>
      <c r="D84" s="66">
        <v>0.03</v>
      </c>
      <c r="E84" s="73">
        <f>+SUM(E83)</f>
        <v>0</v>
      </c>
      <c r="F84" s="73">
        <f>D84*E84</f>
        <v>0</v>
      </c>
    </row>
    <row r="85" spans="1:251">
      <c r="A85" s="144"/>
      <c r="B85" s="145"/>
      <c r="C85" s="146"/>
      <c r="D85" s="147"/>
      <c r="E85" s="148"/>
      <c r="F85" s="148"/>
    </row>
    <row r="86" spans="1:251" ht="15">
      <c r="A86" s="122"/>
      <c r="B86" s="95" t="s">
        <v>161</v>
      </c>
      <c r="C86" s="95"/>
      <c r="D86" s="96"/>
      <c r="E86" s="97"/>
      <c r="F86" s="97">
        <f>SUM(F64:F85)</f>
        <v>0</v>
      </c>
    </row>
    <row r="88" spans="1:251">
      <c r="A88" s="152"/>
      <c r="B88" s="153" t="s">
        <v>227</v>
      </c>
      <c r="C88" s="154"/>
      <c r="D88" s="155"/>
      <c r="E88" s="156"/>
      <c r="F88" s="157">
        <f>SUM(F45+F86)</f>
        <v>0</v>
      </c>
    </row>
    <row r="95" spans="1:251" s="22" customFormat="1">
      <c r="A95" s="20"/>
      <c r="B95" s="158"/>
      <c r="D95" s="23"/>
      <c r="E95" s="24"/>
      <c r="F95" s="24"/>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row>
    <row r="131" spans="1:251" s="22" customFormat="1">
      <c r="A131" s="20"/>
      <c r="B131" s="158"/>
      <c r="D131" s="23"/>
      <c r="E131" s="24"/>
      <c r="F131" s="24"/>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row>
  </sheetData>
  <sheetProtection password="CEA0" sheet="1" objects="1" scenarios="1" selectLockedCells="1"/>
  <mergeCells count="15">
    <mergeCell ref="B2:F2"/>
    <mergeCell ref="B5:E5"/>
    <mergeCell ref="B6:E6"/>
    <mergeCell ref="B20:E20"/>
    <mergeCell ref="B22:E22"/>
    <mergeCell ref="B24:E24"/>
    <mergeCell ref="B9:E9"/>
    <mergeCell ref="B12:E12"/>
    <mergeCell ref="B16:E16"/>
    <mergeCell ref="B18:E18"/>
    <mergeCell ref="B25:C25"/>
    <mergeCell ref="B28:E28"/>
    <mergeCell ref="B35:F35"/>
    <mergeCell ref="B48:F48"/>
    <mergeCell ref="B60:E60"/>
  </mergeCells>
  <phoneticPr fontId="39" type="noConversion"/>
  <pageMargins left="0.55000000000000004" right="0.16" top="0.59" bottom="0.59" header="0.51" footer="0.51"/>
  <pageSetup paperSize="9" scale="91" orientation="portrait" horizontalDpi="4294967292" verticalDpi="4294967292"/>
  <rowBreaks count="2" manualBreakCount="2">
    <brk id="24" max="5" man="1"/>
    <brk id="88" max="5"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Q161"/>
  <sheetViews>
    <sheetView topLeftCell="A28" zoomScale="150" zoomScaleNormal="150" zoomScalePageLayoutView="150" workbookViewId="0">
      <selection activeCell="E112" activeCellId="5" sqref="E47 E60 E73 E94 E103 E112"/>
    </sheetView>
  </sheetViews>
  <sheetFormatPr defaultColWidth="9.140625" defaultRowHeight="12.75"/>
  <cols>
    <col min="1" max="1" width="7.4257812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16384" width="9.140625" style="7"/>
  </cols>
  <sheetData>
    <row r="1" spans="1:6" ht="15">
      <c r="A1" s="1"/>
      <c r="B1" s="2" t="s">
        <v>0</v>
      </c>
      <c r="C1" s="3"/>
      <c r="D1" s="4"/>
      <c r="E1" s="5"/>
      <c r="F1" s="6"/>
    </row>
    <row r="2" spans="1:6" ht="15">
      <c r="A2" s="8"/>
      <c r="B2" s="265" t="s">
        <v>239</v>
      </c>
      <c r="C2" s="265"/>
      <c r="D2" s="265"/>
      <c r="E2" s="265"/>
      <c r="F2" s="266"/>
    </row>
    <row r="3" spans="1:6" ht="15.75" thickBot="1">
      <c r="A3" s="14"/>
      <c r="B3" s="15" t="s">
        <v>244</v>
      </c>
      <c r="C3" s="16"/>
      <c r="D3" s="17"/>
      <c r="E3" s="18"/>
      <c r="F3" s="19"/>
    </row>
    <row r="4" spans="1:6" ht="13.5" thickBot="1"/>
    <row r="5" spans="1:6" ht="15.75">
      <c r="A5" s="25"/>
      <c r="B5" s="261" t="s">
        <v>3</v>
      </c>
      <c r="C5" s="261"/>
      <c r="D5" s="261"/>
      <c r="E5" s="261"/>
      <c r="F5" s="26"/>
    </row>
    <row r="6" spans="1:6" ht="27" customHeight="1" thickBot="1">
      <c r="A6" s="27"/>
      <c r="B6" s="262" t="s">
        <v>4</v>
      </c>
      <c r="C6" s="262"/>
      <c r="D6" s="262"/>
      <c r="E6" s="262"/>
      <c r="F6" s="28"/>
    </row>
    <row r="8" spans="1:6" ht="14.25">
      <c r="B8" s="31" t="s">
        <v>5</v>
      </c>
    </row>
    <row r="9" spans="1:6" ht="27.95" customHeight="1">
      <c r="B9" s="255" t="s">
        <v>6</v>
      </c>
      <c r="C9" s="255"/>
      <c r="D9" s="255"/>
      <c r="E9" s="255"/>
    </row>
    <row r="10" spans="1:6" ht="28.5">
      <c r="B10" s="30" t="s">
        <v>7</v>
      </c>
      <c r="C10" s="32"/>
      <c r="D10" s="33"/>
      <c r="E10" s="34"/>
    </row>
    <row r="11" spans="1:6" ht="14.25">
      <c r="B11" s="30"/>
      <c r="C11" s="32"/>
      <c r="D11" s="33"/>
      <c r="E11" s="34"/>
    </row>
    <row r="12" spans="1:6" ht="14.25">
      <c r="B12" s="31" t="s">
        <v>8</v>
      </c>
      <c r="C12" s="32"/>
      <c r="D12" s="33"/>
      <c r="E12" s="34"/>
    </row>
    <row r="13" spans="1:6" ht="72.95" customHeight="1">
      <c r="B13" s="255" t="s">
        <v>9</v>
      </c>
      <c r="C13" s="255"/>
      <c r="D13" s="255"/>
      <c r="E13" s="255"/>
    </row>
    <row r="14" spans="1:6" ht="14.25">
      <c r="B14" s="30"/>
    </row>
    <row r="15" spans="1:6" ht="15">
      <c r="B15" s="35" t="s">
        <v>10</v>
      </c>
    </row>
    <row r="16" spans="1:6" ht="56.1" customHeight="1">
      <c r="B16" s="254" t="s">
        <v>11</v>
      </c>
      <c r="C16" s="254"/>
      <c r="D16" s="254"/>
      <c r="E16" s="254"/>
    </row>
    <row r="17" spans="1:6" ht="14.25">
      <c r="B17" s="30"/>
      <c r="C17" s="32"/>
      <c r="D17" s="33"/>
    </row>
    <row r="18" spans="1:6" ht="15">
      <c r="B18" s="36" t="s">
        <v>12</v>
      </c>
      <c r="C18" s="32"/>
      <c r="D18" s="33"/>
    </row>
    <row r="19" spans="1:6" ht="14.25">
      <c r="B19" s="30"/>
    </row>
    <row r="20" spans="1:6" ht="42.95" customHeight="1">
      <c r="A20" s="37" t="s">
        <v>13</v>
      </c>
      <c r="B20" s="254" t="s">
        <v>14</v>
      </c>
      <c r="C20" s="254"/>
      <c r="D20" s="254"/>
      <c r="E20" s="254"/>
    </row>
    <row r="21" spans="1:6" ht="14.25">
      <c r="B21" s="30"/>
    </row>
    <row r="22" spans="1:6" ht="69.95" customHeight="1">
      <c r="A22" s="37" t="s">
        <v>13</v>
      </c>
      <c r="B22" s="254" t="s">
        <v>15</v>
      </c>
      <c r="C22" s="254"/>
      <c r="D22" s="254"/>
      <c r="E22" s="254"/>
    </row>
    <row r="23" spans="1:6" ht="14.25">
      <c r="B23" s="30"/>
    </row>
    <row r="24" spans="1:6" ht="71.099999999999994" customHeight="1">
      <c r="A24" s="37" t="s">
        <v>13</v>
      </c>
      <c r="B24" s="254" t="s">
        <v>16</v>
      </c>
      <c r="C24" s="254"/>
      <c r="D24" s="254"/>
      <c r="E24" s="254"/>
    </row>
    <row r="25" spans="1:6" ht="14.25">
      <c r="B25" s="30"/>
    </row>
    <row r="26" spans="1:6" ht="84.95" customHeight="1">
      <c r="A26" s="37" t="s">
        <v>13</v>
      </c>
      <c r="B26" s="254" t="s">
        <v>17</v>
      </c>
      <c r="C26" s="254"/>
      <c r="D26" s="254"/>
      <c r="E26" s="254"/>
    </row>
    <row r="27" spans="1:6" ht="14.25">
      <c r="B27" s="30"/>
    </row>
    <row r="28" spans="1:6" ht="56.1" customHeight="1">
      <c r="A28" s="37" t="s">
        <v>13</v>
      </c>
      <c r="B28" s="254" t="s">
        <v>18</v>
      </c>
      <c r="C28" s="254"/>
      <c r="D28" s="254"/>
      <c r="E28" s="254"/>
    </row>
    <row r="29" spans="1:6" ht="14.1" customHeight="1">
      <c r="A29" s="37"/>
      <c r="B29" s="256" t="s">
        <v>21</v>
      </c>
      <c r="C29" s="256"/>
      <c r="D29" s="43"/>
      <c r="E29" s="43"/>
      <c r="F29" s="43"/>
    </row>
    <row r="30" spans="1:6" ht="12" customHeight="1">
      <c r="A30" s="44" t="s">
        <v>22</v>
      </c>
      <c r="B30" s="44" t="s">
        <v>23</v>
      </c>
      <c r="C30" s="45" t="s">
        <v>24</v>
      </c>
      <c r="D30" s="45" t="s">
        <v>25</v>
      </c>
      <c r="E30" s="46" t="s">
        <v>26</v>
      </c>
      <c r="F30" s="46" t="s">
        <v>27</v>
      </c>
    </row>
    <row r="31" spans="1:6" s="54" customFormat="1" ht="12" customHeight="1">
      <c r="A31" s="77"/>
      <c r="B31" s="78"/>
      <c r="C31" s="78"/>
      <c r="D31" s="79"/>
      <c r="E31" s="80"/>
      <c r="F31" s="80"/>
    </row>
    <row r="32" spans="1:6" s="54" customFormat="1" ht="12" customHeight="1">
      <c r="A32" s="38" t="s">
        <v>37</v>
      </c>
      <c r="B32" s="259" t="s">
        <v>38</v>
      </c>
      <c r="C32" s="259"/>
      <c r="D32" s="259"/>
      <c r="E32" s="259"/>
      <c r="F32" s="39"/>
    </row>
    <row r="33" spans="1:6" s="54" customFormat="1" ht="12" customHeight="1">
      <c r="A33" s="81"/>
      <c r="B33" s="82"/>
      <c r="C33" s="82"/>
      <c r="D33" s="82"/>
      <c r="E33" s="82"/>
      <c r="F33" s="83"/>
    </row>
    <row r="34" spans="1:6" s="54" customFormat="1" ht="12" customHeight="1">
      <c r="A34" s="84" t="s">
        <v>39</v>
      </c>
      <c r="B34" s="85" t="s">
        <v>40</v>
      </c>
      <c r="C34" s="85"/>
      <c r="D34" s="85"/>
      <c r="E34" s="85"/>
      <c r="F34" s="86"/>
    </row>
    <row r="35" spans="1:6" s="54" customFormat="1" ht="12" customHeight="1">
      <c r="A35" s="77"/>
      <c r="B35" s="78"/>
      <c r="C35" s="78"/>
      <c r="D35" s="79"/>
      <c r="E35" s="80"/>
      <c r="F35" s="80"/>
    </row>
    <row r="36" spans="1:6" s="54" customFormat="1" ht="12" customHeight="1">
      <c r="A36" s="40">
        <f>1</f>
        <v>1</v>
      </c>
      <c r="B36" s="87" t="s">
        <v>54</v>
      </c>
      <c r="C36" s="78"/>
      <c r="D36" s="79"/>
      <c r="E36" s="80"/>
      <c r="F36" s="80"/>
    </row>
    <row r="37" spans="1:6" s="54" customFormat="1" ht="12" customHeight="1">
      <c r="A37" s="77"/>
      <c r="B37" s="87" t="s">
        <v>55</v>
      </c>
      <c r="C37" s="78"/>
      <c r="D37" s="79"/>
      <c r="E37" s="80"/>
      <c r="F37" s="80"/>
    </row>
    <row r="38" spans="1:6" s="54" customFormat="1" ht="12" customHeight="1">
      <c r="A38" s="77"/>
      <c r="B38" s="87" t="s">
        <v>56</v>
      </c>
      <c r="C38" s="78"/>
      <c r="D38" s="79"/>
      <c r="E38" s="80"/>
      <c r="F38" s="80"/>
    </row>
    <row r="39" spans="1:6" s="54" customFormat="1" ht="12" customHeight="1">
      <c r="A39" s="77"/>
      <c r="B39" s="87" t="s">
        <v>57</v>
      </c>
      <c r="C39" s="78"/>
      <c r="D39" s="79"/>
      <c r="E39" s="80"/>
      <c r="F39" s="80"/>
    </row>
    <row r="40" spans="1:6" s="54" customFormat="1" ht="12" customHeight="1">
      <c r="A40" s="77"/>
      <c r="B40" s="87" t="s">
        <v>58</v>
      </c>
      <c r="C40" s="78"/>
      <c r="D40" s="79"/>
      <c r="E40" s="80"/>
      <c r="F40" s="80"/>
    </row>
    <row r="41" spans="1:6" s="54" customFormat="1" ht="12" customHeight="1">
      <c r="A41" s="77"/>
      <c r="B41" s="87" t="s">
        <v>59</v>
      </c>
      <c r="C41" s="78"/>
      <c r="D41" s="79"/>
      <c r="E41" s="80"/>
      <c r="F41" s="80"/>
    </row>
    <row r="42" spans="1:6" s="54" customFormat="1" ht="12" customHeight="1">
      <c r="A42" s="77"/>
      <c r="B42" s="87" t="s">
        <v>60</v>
      </c>
      <c r="C42" s="78"/>
      <c r="D42" s="79"/>
      <c r="E42" s="80"/>
      <c r="F42" s="80"/>
    </row>
    <row r="43" spans="1:6" s="54" customFormat="1" ht="12" customHeight="1">
      <c r="A43" s="77"/>
      <c r="B43" s="87" t="s">
        <v>61</v>
      </c>
      <c r="C43" s="78"/>
      <c r="D43" s="79"/>
      <c r="E43" s="80"/>
      <c r="F43" s="80"/>
    </row>
    <row r="44" spans="1:6" s="54" customFormat="1" ht="12" customHeight="1">
      <c r="A44" s="77"/>
      <c r="B44" s="87" t="s">
        <v>62</v>
      </c>
      <c r="C44" s="78"/>
      <c r="D44" s="79"/>
      <c r="E44" s="80"/>
      <c r="F44" s="80"/>
    </row>
    <row r="45" spans="1:6" s="54" customFormat="1" ht="12" customHeight="1">
      <c r="A45" s="77"/>
      <c r="B45" s="87" t="s">
        <v>63</v>
      </c>
      <c r="C45" s="78"/>
      <c r="D45" s="79"/>
      <c r="E45" s="80"/>
      <c r="F45" s="80"/>
    </row>
    <row r="46" spans="1:6" s="54" customFormat="1" ht="12" customHeight="1">
      <c r="A46" s="77"/>
      <c r="B46" s="88" t="s">
        <v>64</v>
      </c>
      <c r="C46" s="78"/>
      <c r="D46" s="79"/>
      <c r="E46" s="80"/>
      <c r="F46" s="80"/>
    </row>
    <row r="47" spans="1:6" s="54" customFormat="1" ht="12" customHeight="1">
      <c r="A47" s="77"/>
      <c r="B47" s="89" t="s">
        <v>201</v>
      </c>
      <c r="C47" s="58" t="s">
        <v>53</v>
      </c>
      <c r="D47" s="56">
        <v>74.45</v>
      </c>
      <c r="E47" s="244"/>
      <c r="F47" s="50">
        <f>D47*E47</f>
        <v>0</v>
      </c>
    </row>
    <row r="48" spans="1:6" s="54" customFormat="1" ht="12" customHeight="1">
      <c r="A48" s="77"/>
      <c r="B48" s="89"/>
      <c r="C48" s="58"/>
      <c r="D48" s="56"/>
      <c r="E48" s="50"/>
      <c r="F48" s="50"/>
    </row>
    <row r="49" spans="1:6" s="54" customFormat="1" ht="12" customHeight="1">
      <c r="B49" s="54" t="s">
        <v>202</v>
      </c>
    </row>
    <row r="50" spans="1:6" s="54" customFormat="1" ht="12" customHeight="1">
      <c r="A50" s="40">
        <f>A36+1</f>
        <v>2</v>
      </c>
      <c r="B50" s="87" t="s">
        <v>203</v>
      </c>
      <c r="C50" s="87"/>
      <c r="D50" s="79"/>
      <c r="E50" s="80"/>
      <c r="F50" s="80"/>
    </row>
    <row r="51" spans="1:6" s="54" customFormat="1" ht="12" customHeight="1">
      <c r="A51" s="77"/>
      <c r="B51" s="87" t="s">
        <v>67</v>
      </c>
      <c r="C51" s="78"/>
      <c r="D51" s="79"/>
      <c r="E51" s="80"/>
      <c r="F51" s="80"/>
    </row>
    <row r="52" spans="1:6" s="54" customFormat="1" ht="12" customHeight="1">
      <c r="A52" s="77"/>
      <c r="B52" s="87" t="s">
        <v>68</v>
      </c>
      <c r="C52" s="78"/>
      <c r="D52" s="79"/>
      <c r="E52" s="80"/>
      <c r="F52" s="80"/>
    </row>
    <row r="53" spans="1:6" s="54" customFormat="1" ht="12" customHeight="1">
      <c r="A53" s="77"/>
      <c r="B53" s="87" t="s">
        <v>69</v>
      </c>
      <c r="C53" s="78"/>
      <c r="D53" s="79"/>
      <c r="E53" s="80"/>
      <c r="F53" s="80"/>
    </row>
    <row r="54" spans="1:6" s="54" customFormat="1" ht="12" customHeight="1">
      <c r="A54" s="77"/>
      <c r="B54" s="87" t="s">
        <v>70</v>
      </c>
      <c r="C54" s="78"/>
      <c r="D54" s="79"/>
      <c r="E54" s="80"/>
      <c r="F54" s="80"/>
    </row>
    <row r="55" spans="1:6" s="54" customFormat="1" ht="12" customHeight="1">
      <c r="A55" s="77"/>
      <c r="B55" s="87" t="s">
        <v>71</v>
      </c>
      <c r="C55" s="78"/>
      <c r="D55" s="79"/>
      <c r="E55" s="80"/>
      <c r="F55" s="80"/>
    </row>
    <row r="56" spans="1:6" s="54" customFormat="1" ht="12" customHeight="1">
      <c r="A56" s="77"/>
      <c r="B56" s="87" t="s">
        <v>72</v>
      </c>
      <c r="C56" s="78"/>
      <c r="D56" s="79"/>
      <c r="E56" s="80"/>
      <c r="F56" s="80"/>
    </row>
    <row r="57" spans="1:6" s="54" customFormat="1" ht="12" customHeight="1">
      <c r="A57" s="77"/>
      <c r="B57" s="87" t="s">
        <v>73</v>
      </c>
      <c r="C57" s="78"/>
      <c r="D57" s="79"/>
      <c r="E57" s="80"/>
      <c r="F57" s="80"/>
    </row>
    <row r="58" spans="1:6" s="54" customFormat="1" ht="12" customHeight="1">
      <c r="A58" s="77"/>
      <c r="B58" s="87" t="s">
        <v>74</v>
      </c>
      <c r="C58" s="78"/>
      <c r="D58" s="79"/>
      <c r="E58" s="80"/>
      <c r="F58" s="80"/>
    </row>
    <row r="59" spans="1:6" s="54" customFormat="1" ht="12" customHeight="1">
      <c r="A59" s="77"/>
      <c r="B59" s="88" t="s">
        <v>75</v>
      </c>
      <c r="C59" s="78"/>
      <c r="D59" s="79"/>
      <c r="E59" s="80"/>
      <c r="F59" s="80"/>
    </row>
    <row r="60" spans="1:6" s="54" customFormat="1" ht="12" customHeight="1">
      <c r="A60" s="77"/>
      <c r="B60" s="89" t="s">
        <v>204</v>
      </c>
      <c r="C60" s="58" t="s">
        <v>53</v>
      </c>
      <c r="D60" s="56">
        <v>34.9</v>
      </c>
      <c r="E60" s="244"/>
      <c r="F60" s="50">
        <f>D60*E60</f>
        <v>0</v>
      </c>
    </row>
    <row r="61" spans="1:6" s="54" customFormat="1" ht="12" customHeight="1">
      <c r="A61" s="77"/>
      <c r="B61" s="89"/>
      <c r="C61" s="58"/>
      <c r="D61" s="56"/>
      <c r="E61" s="50"/>
      <c r="F61" s="50"/>
    </row>
    <row r="62" spans="1:6" s="54" customFormat="1" ht="12" customHeight="1">
      <c r="A62" s="77"/>
      <c r="B62" s="54" t="s">
        <v>205</v>
      </c>
      <c r="C62" s="58"/>
      <c r="D62" s="56"/>
      <c r="E62" s="50"/>
      <c r="F62" s="50"/>
    </row>
    <row r="63" spans="1:6" s="54" customFormat="1" ht="12" customHeight="1">
      <c r="A63" s="40">
        <f>A50+1</f>
        <v>3</v>
      </c>
      <c r="B63" s="87" t="s">
        <v>206</v>
      </c>
      <c r="C63" s="78"/>
      <c r="D63" s="79"/>
      <c r="E63" s="80"/>
      <c r="F63" s="80"/>
    </row>
    <row r="64" spans="1:6" s="54" customFormat="1" ht="12" customHeight="1">
      <c r="A64" s="77"/>
      <c r="B64" s="87" t="s">
        <v>207</v>
      </c>
      <c r="C64" s="78"/>
      <c r="D64" s="79"/>
      <c r="E64" s="80"/>
      <c r="F64" s="80"/>
    </row>
    <row r="65" spans="1:6" s="54" customFormat="1" ht="12" customHeight="1">
      <c r="A65" s="77"/>
      <c r="B65" s="87" t="s">
        <v>208</v>
      </c>
      <c r="C65" s="78"/>
      <c r="D65" s="79"/>
      <c r="E65" s="80"/>
      <c r="F65" s="80"/>
    </row>
    <row r="66" spans="1:6" s="54" customFormat="1" ht="12" customHeight="1">
      <c r="A66" s="77"/>
      <c r="B66" s="87" t="s">
        <v>58</v>
      </c>
      <c r="C66" s="78"/>
      <c r="D66" s="79"/>
      <c r="E66" s="80"/>
      <c r="F66" s="80"/>
    </row>
    <row r="67" spans="1:6" s="54" customFormat="1" ht="12" customHeight="1">
      <c r="A67" s="77"/>
      <c r="B67" s="87" t="s">
        <v>59</v>
      </c>
      <c r="C67" s="78"/>
      <c r="D67" s="79"/>
      <c r="E67" s="80"/>
      <c r="F67" s="80"/>
    </row>
    <row r="68" spans="1:6" s="54" customFormat="1" ht="12" customHeight="1">
      <c r="A68" s="77"/>
      <c r="B68" s="87" t="s">
        <v>60</v>
      </c>
      <c r="C68" s="78"/>
      <c r="D68" s="79"/>
      <c r="E68" s="80"/>
      <c r="F68" s="80"/>
    </row>
    <row r="69" spans="1:6" s="54" customFormat="1" ht="12" customHeight="1">
      <c r="A69" s="77"/>
      <c r="B69" s="87" t="s">
        <v>61</v>
      </c>
      <c r="C69" s="78"/>
      <c r="D69" s="79"/>
      <c r="E69" s="80"/>
      <c r="F69" s="80"/>
    </row>
    <row r="70" spans="1:6" s="54" customFormat="1" ht="12" customHeight="1">
      <c r="A70" s="77"/>
      <c r="B70" s="87" t="s">
        <v>62</v>
      </c>
      <c r="C70" s="78"/>
      <c r="D70" s="79"/>
      <c r="E70" s="80"/>
      <c r="F70" s="80"/>
    </row>
    <row r="71" spans="1:6" s="54" customFormat="1" ht="12" customHeight="1">
      <c r="A71" s="77"/>
      <c r="B71" s="87" t="s">
        <v>63</v>
      </c>
      <c r="C71" s="78"/>
      <c r="D71" s="79"/>
      <c r="E71" s="80"/>
      <c r="F71" s="80"/>
    </row>
    <row r="72" spans="1:6" s="54" customFormat="1" ht="12" customHeight="1">
      <c r="A72" s="77"/>
      <c r="B72" s="88" t="s">
        <v>64</v>
      </c>
      <c r="C72" s="78"/>
      <c r="D72" s="79"/>
      <c r="E72" s="80"/>
      <c r="F72" s="80"/>
    </row>
    <row r="73" spans="1:6" s="54" customFormat="1" ht="12" customHeight="1">
      <c r="A73" s="77"/>
      <c r="B73" s="89" t="s">
        <v>209</v>
      </c>
      <c r="C73" s="58" t="s">
        <v>53</v>
      </c>
      <c r="D73" s="56">
        <v>27.25</v>
      </c>
      <c r="E73" s="244"/>
      <c r="F73" s="50">
        <f>D73*E73</f>
        <v>0</v>
      </c>
    </row>
    <row r="74" spans="1:6" s="54" customFormat="1" ht="12" customHeight="1">
      <c r="A74" s="77"/>
      <c r="B74" s="78"/>
      <c r="C74" s="78"/>
      <c r="D74" s="79"/>
      <c r="E74" s="80"/>
      <c r="F74" s="80"/>
    </row>
    <row r="75" spans="1:6" s="54" customFormat="1" ht="12" customHeight="1">
      <c r="A75" s="94"/>
      <c r="B75" s="95" t="s">
        <v>88</v>
      </c>
      <c r="C75" s="95"/>
      <c r="D75" s="96"/>
      <c r="E75" s="97"/>
      <c r="F75" s="97">
        <f>SUM(F47:F74)</f>
        <v>0</v>
      </c>
    </row>
    <row r="76" spans="1:6" s="54" customFormat="1" ht="12" customHeight="1">
      <c r="A76" s="77"/>
      <c r="B76" s="78"/>
      <c r="C76" s="78"/>
      <c r="D76" s="79"/>
      <c r="E76" s="80"/>
      <c r="F76" s="80"/>
    </row>
    <row r="77" spans="1:6">
      <c r="A77" s="144"/>
      <c r="B77" s="145"/>
      <c r="C77" s="146"/>
      <c r="D77" s="147"/>
      <c r="E77" s="148"/>
      <c r="F77" s="148"/>
    </row>
    <row r="78" spans="1:6" ht="12" customHeight="1">
      <c r="A78" s="84" t="s">
        <v>89</v>
      </c>
      <c r="B78" s="257" t="s">
        <v>199</v>
      </c>
      <c r="C78" s="257"/>
      <c r="D78" s="257"/>
      <c r="E78" s="257"/>
      <c r="F78" s="257"/>
    </row>
    <row r="79" spans="1:6">
      <c r="A79" s="144"/>
      <c r="B79" s="145"/>
      <c r="C79" s="146"/>
      <c r="D79" s="147"/>
      <c r="E79" s="148"/>
      <c r="F79" s="148"/>
    </row>
    <row r="80" spans="1:6" ht="14.25">
      <c r="A80" s="40">
        <v>1</v>
      </c>
      <c r="B80" s="87" t="s">
        <v>129</v>
      </c>
      <c r="C80" s="146"/>
      <c r="D80" s="147"/>
      <c r="E80" s="148"/>
      <c r="F80" s="148"/>
    </row>
    <row r="81" spans="1:6" ht="14.25">
      <c r="A81" s="40"/>
      <c r="B81" s="87" t="s">
        <v>130</v>
      </c>
      <c r="C81" s="146"/>
      <c r="D81" s="147"/>
      <c r="E81" s="148"/>
      <c r="F81" s="148"/>
    </row>
    <row r="82" spans="1:6" ht="14.25">
      <c r="A82" s="40"/>
      <c r="B82" s="87" t="s">
        <v>131</v>
      </c>
      <c r="C82" s="146"/>
      <c r="D82" s="147"/>
      <c r="E82" s="148"/>
      <c r="F82" s="148"/>
    </row>
    <row r="83" spans="1:6" ht="14.25">
      <c r="A83" s="40"/>
      <c r="B83" s="87" t="s">
        <v>132</v>
      </c>
      <c r="C83" s="146"/>
      <c r="D83" s="147"/>
      <c r="E83" s="148"/>
      <c r="F83" s="148"/>
    </row>
    <row r="84" spans="1:6" ht="14.25">
      <c r="A84" s="40"/>
      <c r="B84" s="87" t="s">
        <v>133</v>
      </c>
      <c r="C84" s="146"/>
      <c r="D84" s="147"/>
      <c r="E84" s="148"/>
      <c r="F84" s="148"/>
    </row>
    <row r="85" spans="1:6" ht="14.25">
      <c r="A85" s="40"/>
      <c r="B85" s="87" t="s">
        <v>134</v>
      </c>
      <c r="C85" s="87"/>
      <c r="D85" s="147"/>
      <c r="E85" s="148"/>
      <c r="F85" s="148"/>
    </row>
    <row r="86" spans="1:6" ht="14.25">
      <c r="A86" s="40"/>
      <c r="B86" s="87" t="s">
        <v>135</v>
      </c>
      <c r="C86" s="146"/>
      <c r="D86" s="147"/>
      <c r="E86" s="148"/>
      <c r="F86" s="148"/>
    </row>
    <row r="87" spans="1:6" ht="14.25">
      <c r="A87" s="40"/>
      <c r="B87" s="87" t="s">
        <v>136</v>
      </c>
      <c r="C87" s="146"/>
      <c r="D87" s="147"/>
      <c r="E87" s="148"/>
      <c r="F87" s="148"/>
    </row>
    <row r="88" spans="1:6" ht="14.25">
      <c r="A88" s="40"/>
      <c r="B88" s="88" t="s">
        <v>137</v>
      </c>
      <c r="C88" s="146"/>
      <c r="D88" s="147"/>
      <c r="E88" s="148"/>
      <c r="F88" s="148"/>
    </row>
    <row r="89" spans="1:6" ht="15">
      <c r="A89" s="149" t="s">
        <v>13</v>
      </c>
      <c r="B89" s="88" t="s">
        <v>82</v>
      </c>
      <c r="C89" s="146"/>
      <c r="D89" s="147"/>
      <c r="E89" s="148"/>
      <c r="F89" s="148"/>
    </row>
    <row r="90" spans="1:6" ht="15">
      <c r="A90" s="149" t="s">
        <v>13</v>
      </c>
      <c r="B90" s="254" t="s">
        <v>138</v>
      </c>
      <c r="C90" s="254"/>
      <c r="D90" s="254"/>
      <c r="E90" s="254"/>
      <c r="F90" s="148"/>
    </row>
    <row r="91" spans="1:6" ht="15">
      <c r="A91" s="149" t="s">
        <v>13</v>
      </c>
      <c r="B91" s="88" t="s">
        <v>139</v>
      </c>
      <c r="C91" s="146"/>
      <c r="D91" s="147"/>
      <c r="E91" s="148"/>
      <c r="F91" s="148"/>
    </row>
    <row r="92" spans="1:6" ht="15">
      <c r="A92" s="149" t="s">
        <v>13</v>
      </c>
      <c r="B92" s="88" t="s">
        <v>140</v>
      </c>
      <c r="C92" s="146"/>
      <c r="D92" s="147"/>
      <c r="E92" s="148"/>
      <c r="F92" s="148"/>
    </row>
    <row r="93" spans="1:6" ht="15">
      <c r="A93" s="149" t="s">
        <v>13</v>
      </c>
      <c r="B93" s="88" t="s">
        <v>141</v>
      </c>
      <c r="C93" s="146"/>
      <c r="D93" s="147"/>
      <c r="E93" s="148"/>
      <c r="F93" s="148"/>
    </row>
    <row r="94" spans="1:6" ht="14.25">
      <c r="A94" s="40"/>
      <c r="B94" s="150"/>
      <c r="C94" s="58" t="s">
        <v>53</v>
      </c>
      <c r="D94" s="56">
        <v>329.2</v>
      </c>
      <c r="E94" s="244"/>
      <c r="F94" s="50">
        <f>D94*E94</f>
        <v>0</v>
      </c>
    </row>
    <row r="95" spans="1:6">
      <c r="A95" s="144"/>
      <c r="B95" s="145"/>
      <c r="C95" s="146"/>
      <c r="D95" s="147"/>
      <c r="E95" s="148"/>
      <c r="F95" s="148"/>
    </row>
    <row r="96" spans="1:6" ht="14.25">
      <c r="A96" s="40">
        <f>A80+1</f>
        <v>2</v>
      </c>
      <c r="B96" s="87" t="s">
        <v>200</v>
      </c>
      <c r="C96" s="146"/>
      <c r="D96" s="147"/>
      <c r="E96" s="148"/>
      <c r="F96" s="148"/>
    </row>
    <row r="97" spans="1:6" ht="14.25">
      <c r="A97" s="144"/>
      <c r="B97" s="87" t="s">
        <v>146</v>
      </c>
      <c r="C97" s="146"/>
      <c r="D97" s="147"/>
      <c r="E97" s="148"/>
      <c r="F97" s="148"/>
    </row>
    <row r="98" spans="1:6" ht="14.25">
      <c r="A98" s="144"/>
      <c r="B98" s="87" t="s">
        <v>147</v>
      </c>
      <c r="C98" s="146"/>
      <c r="D98" s="147"/>
      <c r="E98" s="148"/>
      <c r="F98" s="148"/>
    </row>
    <row r="99" spans="1:6" ht="14.25">
      <c r="A99" s="144"/>
      <c r="B99" s="87" t="s">
        <v>148</v>
      </c>
      <c r="C99" s="146"/>
      <c r="D99" s="147"/>
      <c r="E99" s="148"/>
      <c r="F99" s="148"/>
    </row>
    <row r="100" spans="1:6" ht="14.25">
      <c r="A100" s="144"/>
      <c r="B100" s="87" t="s">
        <v>149</v>
      </c>
      <c r="C100" s="146"/>
      <c r="D100" s="147"/>
      <c r="E100" s="148"/>
      <c r="F100" s="148"/>
    </row>
    <row r="101" spans="1:6" ht="14.25">
      <c r="A101" s="144"/>
      <c r="B101" s="87" t="s">
        <v>150</v>
      </c>
      <c r="C101" s="146"/>
      <c r="D101" s="147"/>
      <c r="E101" s="148"/>
      <c r="F101" s="148"/>
    </row>
    <row r="102" spans="1:6" ht="14.25">
      <c r="A102" s="144"/>
      <c r="B102" s="88" t="s">
        <v>151</v>
      </c>
      <c r="C102" s="146"/>
      <c r="D102" s="147"/>
      <c r="E102" s="148"/>
      <c r="F102" s="148"/>
    </row>
    <row r="103" spans="1:6" ht="14.25">
      <c r="A103" s="144"/>
      <c r="B103" s="87"/>
      <c r="C103" s="58" t="s">
        <v>152</v>
      </c>
      <c r="D103" s="56">
        <v>20</v>
      </c>
      <c r="E103" s="244"/>
      <c r="F103" s="50">
        <f>D103*E103</f>
        <v>0</v>
      </c>
    </row>
    <row r="104" spans="1:6">
      <c r="A104" s="144"/>
      <c r="B104" s="145"/>
      <c r="C104" s="146"/>
      <c r="D104" s="147"/>
      <c r="E104" s="148"/>
      <c r="F104" s="148"/>
    </row>
    <row r="105" spans="1:6" ht="14.25">
      <c r="A105" s="40">
        <f>A96+1</f>
        <v>3</v>
      </c>
      <c r="B105" s="87" t="s">
        <v>153</v>
      </c>
      <c r="C105" s="146"/>
      <c r="D105" s="147"/>
      <c r="E105" s="148"/>
      <c r="F105" s="148"/>
    </row>
    <row r="106" spans="1:6" ht="14.25">
      <c r="A106" s="40"/>
      <c r="B106" s="87" t="s">
        <v>154</v>
      </c>
      <c r="C106" s="146"/>
      <c r="D106" s="147"/>
      <c r="E106" s="148"/>
      <c r="F106" s="148"/>
    </row>
    <row r="107" spans="1:6" ht="14.25">
      <c r="A107" s="40"/>
      <c r="B107" s="87" t="s">
        <v>155</v>
      </c>
      <c r="C107" s="146"/>
      <c r="D107" s="147"/>
      <c r="E107" s="148"/>
      <c r="F107" s="148"/>
    </row>
    <row r="108" spans="1:6" ht="14.25">
      <c r="A108" s="40"/>
      <c r="B108" s="87" t="s">
        <v>156</v>
      </c>
      <c r="C108" s="146"/>
      <c r="D108" s="147"/>
      <c r="E108" s="148"/>
      <c r="F108" s="148"/>
    </row>
    <row r="109" spans="1:6" ht="14.25">
      <c r="A109" s="40"/>
      <c r="B109" s="87" t="s">
        <v>157</v>
      </c>
      <c r="C109" s="146"/>
      <c r="D109" s="147"/>
      <c r="E109" s="148"/>
      <c r="F109" s="148"/>
    </row>
    <row r="110" spans="1:6" ht="14.25">
      <c r="A110" s="40"/>
      <c r="B110" s="87" t="s">
        <v>158</v>
      </c>
      <c r="C110" s="146"/>
      <c r="D110" s="147"/>
      <c r="E110" s="148"/>
      <c r="F110" s="148"/>
    </row>
    <row r="111" spans="1:6" ht="14.25">
      <c r="A111" s="40"/>
      <c r="B111" s="88" t="s">
        <v>159</v>
      </c>
      <c r="C111" s="146"/>
      <c r="D111" s="147"/>
      <c r="E111" s="148"/>
      <c r="F111" s="148"/>
    </row>
    <row r="112" spans="1:6" ht="14.25">
      <c r="A112" s="144"/>
      <c r="B112" s="87"/>
      <c r="C112" s="58" t="s">
        <v>152</v>
      </c>
      <c r="D112" s="56">
        <v>20</v>
      </c>
      <c r="E112" s="244"/>
      <c r="F112" s="50">
        <f>D112*E112</f>
        <v>0</v>
      </c>
    </row>
    <row r="113" spans="1:251" ht="14.25">
      <c r="E113" s="50">
        <f>SUM(F94:F112)</f>
        <v>0</v>
      </c>
    </row>
    <row r="114" spans="1:251" ht="28.5">
      <c r="A114" s="40">
        <f>A105+1</f>
        <v>4</v>
      </c>
      <c r="B114" s="53" t="s">
        <v>36</v>
      </c>
      <c r="C114" s="72" t="s">
        <v>32</v>
      </c>
      <c r="D114" s="66">
        <v>0.03</v>
      </c>
      <c r="E114" s="73">
        <f>+SUM(E113)</f>
        <v>0</v>
      </c>
      <c r="F114" s="73">
        <f>D114*E114</f>
        <v>0</v>
      </c>
    </row>
    <row r="115" spans="1:251">
      <c r="A115" s="144"/>
      <c r="B115" s="145"/>
      <c r="C115" s="146"/>
      <c r="D115" s="147"/>
      <c r="E115" s="148"/>
      <c r="F115" s="148"/>
    </row>
    <row r="116" spans="1:251" ht="15">
      <c r="A116" s="122"/>
      <c r="B116" s="95" t="s">
        <v>161</v>
      </c>
      <c r="C116" s="95"/>
      <c r="D116" s="96"/>
      <c r="E116" s="97"/>
      <c r="F116" s="97">
        <f>SUM(F94:F115)</f>
        <v>0</v>
      </c>
    </row>
    <row r="118" spans="1:251">
      <c r="A118" s="152"/>
      <c r="B118" s="153" t="s">
        <v>238</v>
      </c>
      <c r="C118" s="154"/>
      <c r="D118" s="155"/>
      <c r="E118" s="156"/>
      <c r="F118" s="157">
        <f>SUM(F75+F116)</f>
        <v>0</v>
      </c>
    </row>
    <row r="125" spans="1:251" s="22" customFormat="1">
      <c r="A125" s="20"/>
      <c r="B125" s="158"/>
      <c r="D125" s="23"/>
      <c r="E125" s="24"/>
      <c r="F125" s="24"/>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row>
    <row r="161" spans="1:251" s="22" customFormat="1">
      <c r="A161" s="20"/>
      <c r="B161" s="158"/>
      <c r="D161" s="23"/>
      <c r="E161" s="24"/>
      <c r="F161" s="24"/>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7"/>
      <c r="IA161" s="7"/>
      <c r="IB161" s="7"/>
      <c r="IC161" s="7"/>
      <c r="ID161" s="7"/>
      <c r="IE161" s="7"/>
      <c r="IF161" s="7"/>
      <c r="IG161" s="7"/>
      <c r="IH161" s="7"/>
      <c r="II161" s="7"/>
      <c r="IJ161" s="7"/>
      <c r="IK161" s="7"/>
      <c r="IL161" s="7"/>
      <c r="IM161" s="7"/>
      <c r="IN161" s="7"/>
      <c r="IO161" s="7"/>
      <c r="IP161" s="7"/>
      <c r="IQ161" s="7"/>
    </row>
  </sheetData>
  <sheetProtection password="CEA0" sheet="1" objects="1" scenarios="1" selectLockedCells="1"/>
  <mergeCells count="15">
    <mergeCell ref="B2:F2"/>
    <mergeCell ref="B5:E5"/>
    <mergeCell ref="B6:E6"/>
    <mergeCell ref="B22:E22"/>
    <mergeCell ref="B9:E9"/>
    <mergeCell ref="B13:E13"/>
    <mergeCell ref="B16:E16"/>
    <mergeCell ref="B20:E20"/>
    <mergeCell ref="B29:C29"/>
    <mergeCell ref="B32:E32"/>
    <mergeCell ref="B78:F78"/>
    <mergeCell ref="B90:E90"/>
    <mergeCell ref="B24:E24"/>
    <mergeCell ref="B26:E26"/>
    <mergeCell ref="B28:E28"/>
  </mergeCells>
  <phoneticPr fontId="39" type="noConversion"/>
  <pageMargins left="0.55000000000000004" right="0.16" top="0.59" bottom="0.59" header="0.51" footer="0.51"/>
  <pageSetup paperSize="9" scale="90" orientation="portrait" horizontalDpi="4294967292" verticalDpi="4294967292"/>
  <rowBreaks count="1" manualBreakCount="1">
    <brk id="28" max="5" man="1"/>
  </rowBreak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47"/>
  <sheetViews>
    <sheetView topLeftCell="A68" zoomScale="150" zoomScaleNormal="150" zoomScalePageLayoutView="150" workbookViewId="0">
      <selection activeCell="E97" activeCellId="4" sqref="E46 E58 E80 E88 E97"/>
    </sheetView>
  </sheetViews>
  <sheetFormatPr defaultColWidth="9.140625" defaultRowHeight="12.75"/>
  <cols>
    <col min="1" max="1" width="5.7109375" style="20" customWidth="1"/>
    <col min="2" max="2" width="51.42578125" style="21" customWidth="1"/>
    <col min="3" max="3" width="6.28515625" style="22" customWidth="1"/>
    <col min="4" max="4" width="8.28515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214</v>
      </c>
      <c r="C2" s="10"/>
      <c r="D2" s="11"/>
      <c r="E2" s="12"/>
      <c r="F2" s="13"/>
    </row>
    <row r="3" spans="1:6" ht="15.75" thickBot="1">
      <c r="A3" s="14"/>
      <c r="B3" s="15" t="s">
        <v>232</v>
      </c>
      <c r="C3" s="16"/>
      <c r="D3" s="17"/>
      <c r="E3" s="18"/>
      <c r="F3" s="19"/>
    </row>
    <row r="4" spans="1:6" ht="13.5" thickBot="1"/>
    <row r="5" spans="1:6" ht="15.75">
      <c r="A5" s="25"/>
      <c r="B5" s="261" t="s">
        <v>3</v>
      </c>
      <c r="C5" s="261"/>
      <c r="D5" s="261"/>
      <c r="E5" s="261"/>
      <c r="F5" s="26"/>
    </row>
    <row r="6" spans="1:6" ht="27" customHeight="1" thickBot="1">
      <c r="A6" s="27"/>
      <c r="B6" s="262" t="s">
        <v>4</v>
      </c>
      <c r="C6" s="262"/>
      <c r="D6" s="262"/>
      <c r="E6" s="262"/>
      <c r="F6" s="28"/>
    </row>
    <row r="8" spans="1:6" ht="14.25">
      <c r="B8" s="31" t="s">
        <v>5</v>
      </c>
    </row>
    <row r="9" spans="1:6" ht="27.95" customHeight="1">
      <c r="B9" s="255" t="s">
        <v>6</v>
      </c>
      <c r="C9" s="255"/>
      <c r="D9" s="255"/>
      <c r="E9" s="255"/>
    </row>
    <row r="10" spans="1:6" ht="28.5">
      <c r="B10" s="30" t="s">
        <v>7</v>
      </c>
      <c r="C10" s="32"/>
      <c r="D10" s="33"/>
      <c r="E10" s="34"/>
    </row>
    <row r="11" spans="1:6" ht="14.25">
      <c r="B11" s="30"/>
      <c r="C11" s="32"/>
      <c r="D11" s="33"/>
      <c r="E11" s="34"/>
    </row>
    <row r="12" spans="1:6" ht="14.25">
      <c r="B12" s="31" t="s">
        <v>8</v>
      </c>
      <c r="C12" s="32"/>
      <c r="D12" s="33"/>
      <c r="E12" s="34"/>
    </row>
    <row r="13" spans="1:6" ht="72.95" customHeight="1">
      <c r="B13" s="255" t="s">
        <v>9</v>
      </c>
      <c r="C13" s="255"/>
      <c r="D13" s="255"/>
      <c r="E13" s="255"/>
    </row>
    <row r="14" spans="1:6" ht="14.25">
      <c r="B14" s="30"/>
    </row>
    <row r="15" spans="1:6" ht="15">
      <c r="B15" s="35" t="s">
        <v>10</v>
      </c>
    </row>
    <row r="16" spans="1:6" ht="56.1" customHeight="1">
      <c r="B16" s="254" t="s">
        <v>11</v>
      </c>
      <c r="C16" s="254"/>
      <c r="D16" s="254"/>
      <c r="E16" s="254"/>
    </row>
    <row r="17" spans="1:6" ht="14.25">
      <c r="B17" s="30"/>
      <c r="C17" s="32"/>
      <c r="D17" s="33"/>
    </row>
    <row r="18" spans="1:6" ht="15">
      <c r="B18" s="36" t="s">
        <v>12</v>
      </c>
      <c r="C18" s="32"/>
      <c r="D18" s="33"/>
    </row>
    <row r="19" spans="1:6" ht="14.25">
      <c r="B19" s="30"/>
    </row>
    <row r="20" spans="1:6" ht="42.95" customHeight="1">
      <c r="A20" s="37" t="s">
        <v>13</v>
      </c>
      <c r="B20" s="254" t="s">
        <v>14</v>
      </c>
      <c r="C20" s="254"/>
      <c r="D20" s="254"/>
      <c r="E20" s="254"/>
    </row>
    <row r="21" spans="1:6" ht="14.25">
      <c r="B21" s="30"/>
    </row>
    <row r="22" spans="1:6" ht="69.95" customHeight="1">
      <c r="A22" s="37" t="s">
        <v>13</v>
      </c>
      <c r="B22" s="254" t="s">
        <v>15</v>
      </c>
      <c r="C22" s="254"/>
      <c r="D22" s="254"/>
      <c r="E22" s="254"/>
    </row>
    <row r="23" spans="1:6" ht="14.25">
      <c r="B23" s="30"/>
    </row>
    <row r="24" spans="1:6" ht="71.099999999999994" customHeight="1">
      <c r="A24" s="37" t="s">
        <v>13</v>
      </c>
      <c r="B24" s="254" t="s">
        <v>16</v>
      </c>
      <c r="C24" s="254"/>
      <c r="D24" s="254"/>
      <c r="E24" s="254"/>
    </row>
    <row r="25" spans="1:6" ht="14.25">
      <c r="B25" s="30"/>
    </row>
    <row r="26" spans="1:6" ht="84.95" customHeight="1">
      <c r="A26" s="37" t="s">
        <v>13</v>
      </c>
      <c r="B26" s="254" t="s">
        <v>17</v>
      </c>
      <c r="C26" s="254"/>
      <c r="D26" s="254"/>
      <c r="E26" s="254"/>
    </row>
    <row r="27" spans="1:6" ht="14.25">
      <c r="B27" s="30"/>
    </row>
    <row r="28" spans="1:6" ht="56.1" customHeight="1">
      <c r="A28" s="37" t="s">
        <v>13</v>
      </c>
      <c r="B28" s="254" t="s">
        <v>18</v>
      </c>
      <c r="C28" s="254"/>
      <c r="D28" s="254"/>
      <c r="E28" s="254"/>
    </row>
    <row r="29" spans="1:6" ht="14.1" customHeight="1">
      <c r="A29" s="42"/>
      <c r="B29" s="256" t="s">
        <v>21</v>
      </c>
      <c r="C29" s="256"/>
      <c r="D29" s="43"/>
      <c r="E29" s="43"/>
      <c r="F29" s="43"/>
    </row>
    <row r="30" spans="1:6" ht="12" customHeight="1">
      <c r="A30" s="44" t="s">
        <v>22</v>
      </c>
      <c r="B30" s="44" t="s">
        <v>23</v>
      </c>
      <c r="C30" s="45" t="s">
        <v>24</v>
      </c>
      <c r="D30" s="45" t="s">
        <v>25</v>
      </c>
      <c r="E30" s="46" t="s">
        <v>26</v>
      </c>
      <c r="F30" s="46" t="s">
        <v>27</v>
      </c>
    </row>
    <row r="31" spans="1:6" s="54" customFormat="1" ht="12" customHeight="1">
      <c r="A31" s="77"/>
      <c r="B31" s="78"/>
      <c r="C31" s="78"/>
      <c r="D31" s="79"/>
      <c r="E31" s="80"/>
      <c r="F31" s="80"/>
    </row>
    <row r="32" spans="1:6" s="54" customFormat="1" ht="12" customHeight="1">
      <c r="A32" s="38" t="s">
        <v>37</v>
      </c>
      <c r="B32" s="259" t="s">
        <v>38</v>
      </c>
      <c r="C32" s="259"/>
      <c r="D32" s="259"/>
      <c r="E32" s="259"/>
      <c r="F32" s="39"/>
    </row>
    <row r="33" spans="1:8" s="54" customFormat="1" ht="12" customHeight="1">
      <c r="A33" s="84" t="s">
        <v>39</v>
      </c>
      <c r="B33" s="85" t="s">
        <v>40</v>
      </c>
      <c r="C33" s="85"/>
      <c r="D33" s="85"/>
      <c r="E33" s="85"/>
      <c r="F33" s="86"/>
    </row>
    <row r="34" spans="1:8" s="54" customFormat="1" ht="12" customHeight="1">
      <c r="A34" s="77"/>
      <c r="B34" s="78"/>
      <c r="C34" s="78"/>
      <c r="D34" s="79"/>
      <c r="E34" s="80"/>
      <c r="F34" s="80"/>
    </row>
    <row r="35" spans="1:8" s="54" customFormat="1" ht="12" customHeight="1">
      <c r="A35" s="40">
        <v>1</v>
      </c>
      <c r="B35" s="87" t="s">
        <v>41</v>
      </c>
      <c r="C35" s="29"/>
      <c r="D35" s="29"/>
      <c r="E35" s="29"/>
      <c r="F35" s="80"/>
    </row>
    <row r="36" spans="1:8" s="54" customFormat="1" ht="12" customHeight="1">
      <c r="A36" s="77"/>
      <c r="B36" s="87" t="s">
        <v>42</v>
      </c>
      <c r="C36" s="78"/>
      <c r="D36" s="79"/>
      <c r="E36" s="80"/>
      <c r="F36" s="80"/>
    </row>
    <row r="37" spans="1:8" s="54" customFormat="1" ht="12" customHeight="1">
      <c r="A37" s="77"/>
      <c r="B37" s="87" t="s">
        <v>43</v>
      </c>
      <c r="C37" s="78"/>
      <c r="D37" s="79"/>
      <c r="E37" s="80"/>
      <c r="F37" s="80"/>
    </row>
    <row r="38" spans="1:8" s="54" customFormat="1" ht="12" customHeight="1">
      <c r="A38" s="77"/>
      <c r="B38" s="254" t="s">
        <v>44</v>
      </c>
      <c r="C38" s="254"/>
      <c r="D38" s="254"/>
      <c r="E38" s="254"/>
      <c r="F38" s="254"/>
      <c r="G38" s="254"/>
      <c r="H38" s="254"/>
    </row>
    <row r="39" spans="1:8" s="54" customFormat="1" ht="12" customHeight="1">
      <c r="A39" s="77"/>
      <c r="B39" s="87" t="s">
        <v>45</v>
      </c>
    </row>
    <row r="40" spans="1:8" s="54" customFormat="1" ht="12" customHeight="1">
      <c r="A40" s="77"/>
      <c r="B40" s="87" t="s">
        <v>46</v>
      </c>
      <c r="C40" s="78"/>
      <c r="D40" s="79"/>
      <c r="E40" s="80"/>
      <c r="F40" s="80"/>
    </row>
    <row r="41" spans="1:8" s="54" customFormat="1" ht="12" customHeight="1">
      <c r="A41" s="77"/>
      <c r="B41" s="87" t="s">
        <v>47</v>
      </c>
      <c r="C41" s="78"/>
      <c r="D41" s="79"/>
      <c r="E41" s="80"/>
      <c r="F41" s="80"/>
    </row>
    <row r="42" spans="1:8" s="54" customFormat="1" ht="12" customHeight="1">
      <c r="A42" s="77"/>
      <c r="B42" s="87" t="s">
        <v>48</v>
      </c>
      <c r="C42" s="78"/>
      <c r="D42" s="79"/>
      <c r="E42" s="80"/>
      <c r="F42" s="80"/>
    </row>
    <row r="43" spans="1:8" s="54" customFormat="1" ht="12" customHeight="1">
      <c r="A43" s="77"/>
      <c r="B43" s="87" t="s">
        <v>49</v>
      </c>
      <c r="C43" s="78"/>
      <c r="D43" s="79"/>
      <c r="E43" s="80"/>
      <c r="F43" s="80"/>
    </row>
    <row r="44" spans="1:8" s="54" customFormat="1" ht="12" customHeight="1">
      <c r="A44" s="77"/>
      <c r="B44" s="87" t="s">
        <v>50</v>
      </c>
      <c r="C44" s="78"/>
      <c r="D44" s="79"/>
      <c r="E44" s="80"/>
      <c r="F44" s="80"/>
    </row>
    <row r="45" spans="1:8" s="54" customFormat="1" ht="12" customHeight="1">
      <c r="A45" s="77"/>
      <c r="B45" s="88" t="s">
        <v>51</v>
      </c>
      <c r="C45" s="78"/>
      <c r="D45" s="79"/>
      <c r="E45" s="80"/>
      <c r="F45" s="80"/>
    </row>
    <row r="46" spans="1:8" s="54" customFormat="1" ht="12" customHeight="1">
      <c r="A46" s="77"/>
      <c r="B46" s="89" t="s">
        <v>215</v>
      </c>
      <c r="C46" s="58" t="s">
        <v>53</v>
      </c>
      <c r="D46" s="90">
        <v>160.5</v>
      </c>
      <c r="E46" s="244"/>
      <c r="F46" s="50">
        <f>D46*E46</f>
        <v>0</v>
      </c>
    </row>
    <row r="47" spans="1:8" s="54" customFormat="1" ht="12" customHeight="1">
      <c r="A47" s="77"/>
      <c r="B47" s="78"/>
      <c r="C47" s="78"/>
      <c r="D47" s="79"/>
      <c r="E47" s="80"/>
      <c r="F47" s="80"/>
    </row>
    <row r="48" spans="1:8" s="54" customFormat="1" ht="12" customHeight="1">
      <c r="A48" s="40">
        <f>A35+1</f>
        <v>2</v>
      </c>
      <c r="B48" s="87" t="s">
        <v>65</v>
      </c>
      <c r="C48" s="87" t="s">
        <v>66</v>
      </c>
      <c r="D48" s="79"/>
      <c r="E48" s="80"/>
      <c r="F48" s="80"/>
    </row>
    <row r="49" spans="1:6" s="54" customFormat="1" ht="12" customHeight="1">
      <c r="A49" s="77"/>
      <c r="B49" s="87" t="s">
        <v>67</v>
      </c>
      <c r="C49" s="78"/>
      <c r="D49" s="79"/>
      <c r="E49" s="80"/>
      <c r="F49" s="80"/>
    </row>
    <row r="50" spans="1:6" s="54" customFormat="1" ht="12" customHeight="1">
      <c r="A50" s="77"/>
      <c r="B50" s="87" t="s">
        <v>68</v>
      </c>
      <c r="C50" s="78"/>
      <c r="D50" s="79"/>
      <c r="E50" s="80"/>
      <c r="F50" s="80"/>
    </row>
    <row r="51" spans="1:6" s="54" customFormat="1" ht="12" customHeight="1">
      <c r="A51" s="77"/>
      <c r="B51" s="87" t="s">
        <v>69</v>
      </c>
      <c r="C51" s="78"/>
      <c r="D51" s="79"/>
      <c r="E51" s="80"/>
      <c r="F51" s="80"/>
    </row>
    <row r="52" spans="1:6" s="54" customFormat="1" ht="12" customHeight="1">
      <c r="A52" s="77"/>
      <c r="B52" s="87" t="s">
        <v>70</v>
      </c>
      <c r="C52" s="78"/>
      <c r="D52" s="79"/>
      <c r="E52" s="80"/>
      <c r="F52" s="80"/>
    </row>
    <row r="53" spans="1:6" s="54" customFormat="1" ht="12" customHeight="1">
      <c r="A53" s="77"/>
      <c r="B53" s="87" t="s">
        <v>71</v>
      </c>
      <c r="C53" s="78"/>
      <c r="D53" s="79"/>
      <c r="E53" s="80"/>
      <c r="F53" s="80"/>
    </row>
    <row r="54" spans="1:6" s="54" customFormat="1" ht="12" customHeight="1">
      <c r="A54" s="77"/>
      <c r="B54" s="87" t="s">
        <v>72</v>
      </c>
      <c r="C54" s="78"/>
      <c r="D54" s="79"/>
      <c r="E54" s="80"/>
      <c r="F54" s="80"/>
    </row>
    <row r="55" spans="1:6" s="54" customFormat="1" ht="12" customHeight="1">
      <c r="A55" s="77"/>
      <c r="B55" s="87" t="s">
        <v>73</v>
      </c>
      <c r="C55" s="78"/>
      <c r="D55" s="79"/>
      <c r="E55" s="80"/>
      <c r="F55" s="80"/>
    </row>
    <row r="56" spans="1:6" s="54" customFormat="1" ht="12" customHeight="1">
      <c r="A56" s="77"/>
      <c r="B56" s="87" t="s">
        <v>74</v>
      </c>
      <c r="C56" s="78"/>
      <c r="D56" s="79"/>
      <c r="E56" s="80"/>
      <c r="F56" s="80"/>
    </row>
    <row r="57" spans="1:6" s="54" customFormat="1" ht="12" customHeight="1">
      <c r="A57" s="77"/>
      <c r="B57" s="88" t="s">
        <v>75</v>
      </c>
      <c r="C57" s="78"/>
      <c r="D57" s="79"/>
      <c r="E57" s="80"/>
      <c r="F57" s="80"/>
    </row>
    <row r="58" spans="1:6" s="54" customFormat="1" ht="12" customHeight="1">
      <c r="A58" s="77"/>
      <c r="B58" s="89" t="s">
        <v>216</v>
      </c>
      <c r="C58" s="58" t="s">
        <v>53</v>
      </c>
      <c r="D58" s="56">
        <v>92.1</v>
      </c>
      <c r="E58" s="244"/>
      <c r="F58" s="50">
        <f>D58*E58</f>
        <v>0</v>
      </c>
    </row>
    <row r="59" spans="1:6" s="54" customFormat="1" ht="12" customHeight="1">
      <c r="A59" s="77"/>
      <c r="B59" s="78"/>
      <c r="C59" s="78"/>
      <c r="D59" s="79"/>
      <c r="E59" s="80"/>
      <c r="F59" s="80"/>
    </row>
    <row r="60" spans="1:6" s="54" customFormat="1" ht="12" customHeight="1">
      <c r="A60" s="94"/>
      <c r="B60" s="95" t="s">
        <v>88</v>
      </c>
      <c r="C60" s="95"/>
      <c r="D60" s="96"/>
      <c r="E60" s="97"/>
      <c r="F60" s="97">
        <f>SUM(F46+F58)</f>
        <v>0</v>
      </c>
    </row>
    <row r="61" spans="1:6" s="54" customFormat="1" ht="12" customHeight="1">
      <c r="A61" s="77"/>
      <c r="B61" s="78"/>
      <c r="C61" s="78"/>
      <c r="D61" s="79"/>
      <c r="E61" s="80"/>
      <c r="F61" s="80"/>
    </row>
    <row r="62" spans="1:6">
      <c r="A62" s="144"/>
      <c r="B62" s="145"/>
      <c r="C62" s="146"/>
      <c r="D62" s="147"/>
      <c r="E62" s="148"/>
      <c r="F62" s="148"/>
    </row>
    <row r="63" spans="1:6" ht="12" customHeight="1">
      <c r="A63" s="84" t="s">
        <v>119</v>
      </c>
      <c r="B63" s="257" t="s">
        <v>120</v>
      </c>
      <c r="C63" s="257"/>
      <c r="D63" s="257"/>
      <c r="E63" s="257"/>
      <c r="F63" s="257"/>
    </row>
    <row r="64" spans="1:6">
      <c r="A64" s="144"/>
      <c r="B64" s="145"/>
      <c r="C64" s="146"/>
      <c r="D64" s="147"/>
      <c r="E64" s="148"/>
      <c r="F64" s="148"/>
    </row>
    <row r="65" spans="1:6" ht="14.25">
      <c r="A65" s="40">
        <v>1</v>
      </c>
      <c r="B65" s="87" t="s">
        <v>129</v>
      </c>
      <c r="C65" s="146"/>
      <c r="D65" s="147"/>
      <c r="E65" s="148"/>
      <c r="F65" s="148"/>
    </row>
    <row r="66" spans="1:6" ht="14.25">
      <c r="A66" s="40"/>
      <c r="B66" s="87" t="s">
        <v>130</v>
      </c>
      <c r="C66" s="146"/>
      <c r="D66" s="147"/>
      <c r="E66" s="148"/>
      <c r="F66" s="148"/>
    </row>
    <row r="67" spans="1:6" ht="14.25">
      <c r="A67" s="40"/>
      <c r="B67" s="87" t="s">
        <v>131</v>
      </c>
      <c r="C67" s="146"/>
      <c r="D67" s="147"/>
      <c r="E67" s="148"/>
      <c r="F67" s="148"/>
    </row>
    <row r="68" spans="1:6" ht="14.25">
      <c r="A68" s="40"/>
      <c r="B68" s="87" t="s">
        <v>132</v>
      </c>
      <c r="C68" s="146"/>
      <c r="D68" s="147"/>
      <c r="E68" s="148"/>
      <c r="F68" s="148"/>
    </row>
    <row r="69" spans="1:6" ht="14.25">
      <c r="A69" s="40"/>
      <c r="B69" s="87" t="s">
        <v>133</v>
      </c>
      <c r="C69" s="146"/>
      <c r="D69" s="147"/>
      <c r="E69" s="148"/>
      <c r="F69" s="148"/>
    </row>
    <row r="70" spans="1:6" ht="14.25">
      <c r="A70" s="40"/>
      <c r="B70" s="87" t="s">
        <v>134</v>
      </c>
      <c r="C70" s="87"/>
      <c r="D70" s="147"/>
      <c r="E70" s="148"/>
      <c r="F70" s="148"/>
    </row>
    <row r="71" spans="1:6" ht="14.25">
      <c r="A71" s="40"/>
      <c r="B71" s="87" t="s">
        <v>135</v>
      </c>
      <c r="C71" s="146"/>
      <c r="D71" s="147"/>
      <c r="E71" s="148"/>
      <c r="F71" s="148"/>
    </row>
    <row r="72" spans="1:6" ht="14.25">
      <c r="A72" s="40"/>
      <c r="B72" s="87" t="s">
        <v>136</v>
      </c>
      <c r="C72" s="146"/>
      <c r="D72" s="147"/>
      <c r="E72" s="148"/>
      <c r="F72" s="148"/>
    </row>
    <row r="73" spans="1:6" ht="14.25">
      <c r="A73" s="144"/>
      <c r="B73" s="88" t="s">
        <v>137</v>
      </c>
      <c r="C73" s="146"/>
      <c r="D73" s="147"/>
      <c r="E73" s="148"/>
      <c r="F73" s="148"/>
    </row>
    <row r="74" spans="1:6" ht="15">
      <c r="A74" s="149" t="s">
        <v>13</v>
      </c>
      <c r="B74" s="88" t="s">
        <v>82</v>
      </c>
      <c r="C74" s="146"/>
      <c r="D74" s="147"/>
      <c r="E74" s="148"/>
      <c r="F74" s="148"/>
    </row>
    <row r="75" spans="1:6" ht="27.95" customHeight="1">
      <c r="A75" s="149" t="s">
        <v>13</v>
      </c>
      <c r="B75" s="254" t="s">
        <v>138</v>
      </c>
      <c r="C75" s="254"/>
      <c r="D75" s="254"/>
      <c r="E75" s="254"/>
      <c r="F75" s="148"/>
    </row>
    <row r="76" spans="1:6" ht="15">
      <c r="A76" s="149" t="s">
        <v>13</v>
      </c>
      <c r="B76" s="88" t="s">
        <v>139</v>
      </c>
      <c r="C76" s="146"/>
      <c r="D76" s="147"/>
      <c r="E76" s="148"/>
      <c r="F76" s="148"/>
    </row>
    <row r="77" spans="1:6" ht="15">
      <c r="A77" s="149" t="s">
        <v>13</v>
      </c>
      <c r="B77" s="88" t="s">
        <v>140</v>
      </c>
      <c r="C77" s="146"/>
      <c r="D77" s="147"/>
      <c r="E77" s="148"/>
      <c r="F77" s="148"/>
    </row>
    <row r="78" spans="1:6" ht="15">
      <c r="A78" s="149" t="s">
        <v>13</v>
      </c>
      <c r="B78" s="88" t="s">
        <v>141</v>
      </c>
      <c r="C78" s="146"/>
      <c r="D78" s="147"/>
      <c r="E78" s="148"/>
      <c r="F78" s="148"/>
    </row>
    <row r="79" spans="1:6">
      <c r="A79" s="7"/>
      <c r="B79" s="7"/>
      <c r="C79" s="146"/>
      <c r="D79" s="147"/>
      <c r="E79" s="148"/>
      <c r="F79" s="148"/>
    </row>
    <row r="80" spans="1:6" ht="14.25">
      <c r="A80" s="40"/>
      <c r="B80" s="7"/>
      <c r="C80" s="58" t="s">
        <v>53</v>
      </c>
      <c r="D80" s="56">
        <v>133.25</v>
      </c>
      <c r="E80" s="244"/>
      <c r="F80" s="50">
        <f>D80*E80</f>
        <v>0</v>
      </c>
    </row>
    <row r="81" spans="1:6" ht="14.25">
      <c r="A81" s="40">
        <f>A65+1</f>
        <v>2</v>
      </c>
      <c r="B81" s="87" t="s">
        <v>145</v>
      </c>
      <c r="C81" s="146"/>
      <c r="D81" s="147"/>
      <c r="E81" s="148"/>
      <c r="F81" s="148"/>
    </row>
    <row r="82" spans="1:6" ht="14.25">
      <c r="A82" s="144"/>
      <c r="B82" s="87" t="s">
        <v>146</v>
      </c>
      <c r="C82" s="146"/>
      <c r="D82" s="147"/>
      <c r="E82" s="148"/>
      <c r="F82" s="148"/>
    </row>
    <row r="83" spans="1:6" ht="14.25">
      <c r="A83" s="144"/>
      <c r="B83" s="87" t="s">
        <v>147</v>
      </c>
      <c r="C83" s="146"/>
      <c r="D83" s="147"/>
      <c r="E83" s="148"/>
      <c r="F83" s="148"/>
    </row>
    <row r="84" spans="1:6" ht="14.25">
      <c r="A84" s="144"/>
      <c r="B84" s="87" t="s">
        <v>148</v>
      </c>
      <c r="C84" s="146"/>
      <c r="D84" s="147"/>
      <c r="E84" s="148"/>
      <c r="F84" s="148"/>
    </row>
    <row r="85" spans="1:6" ht="14.25">
      <c r="A85" s="144"/>
      <c r="B85" s="87" t="s">
        <v>149</v>
      </c>
      <c r="C85" s="146"/>
      <c r="D85" s="147"/>
      <c r="E85" s="148"/>
      <c r="F85" s="148"/>
    </row>
    <row r="86" spans="1:6" ht="14.25">
      <c r="A86" s="144"/>
      <c r="B86" s="87" t="s">
        <v>150</v>
      </c>
      <c r="C86" s="146"/>
      <c r="D86" s="147"/>
      <c r="E86" s="148"/>
      <c r="F86" s="148"/>
    </row>
    <row r="87" spans="1:6" ht="14.25">
      <c r="A87" s="144"/>
      <c r="B87" s="88" t="s">
        <v>151</v>
      </c>
      <c r="C87" s="146"/>
      <c r="D87" s="147"/>
      <c r="E87" s="148"/>
      <c r="F87" s="148"/>
    </row>
    <row r="88" spans="1:6" ht="14.25">
      <c r="A88" s="144"/>
      <c r="B88" s="87"/>
      <c r="C88" s="58" t="s">
        <v>152</v>
      </c>
      <c r="D88" s="56">
        <v>80</v>
      </c>
      <c r="E88" s="244"/>
      <c r="F88" s="50">
        <f>D88*E88</f>
        <v>0</v>
      </c>
    </row>
    <row r="89" spans="1:6">
      <c r="A89" s="144"/>
      <c r="B89" s="145"/>
      <c r="C89" s="146"/>
      <c r="D89" s="147"/>
      <c r="E89" s="148"/>
      <c r="F89" s="148"/>
    </row>
    <row r="90" spans="1:6" ht="14.25">
      <c r="A90" s="40">
        <f>A81+1</f>
        <v>3</v>
      </c>
      <c r="B90" s="87" t="s">
        <v>153</v>
      </c>
      <c r="C90" s="146"/>
      <c r="D90" s="147"/>
      <c r="E90" s="148"/>
      <c r="F90" s="148"/>
    </row>
    <row r="91" spans="1:6" ht="14.25">
      <c r="A91" s="40"/>
      <c r="B91" s="87" t="s">
        <v>154</v>
      </c>
      <c r="C91" s="146"/>
      <c r="D91" s="147"/>
      <c r="E91" s="148"/>
      <c r="F91" s="148"/>
    </row>
    <row r="92" spans="1:6" ht="14.25">
      <c r="A92" s="40"/>
      <c r="B92" s="87" t="s">
        <v>155</v>
      </c>
      <c r="C92" s="146"/>
      <c r="D92" s="147"/>
      <c r="E92" s="148"/>
      <c r="F92" s="148"/>
    </row>
    <row r="93" spans="1:6" ht="14.25">
      <c r="A93" s="40"/>
      <c r="B93" s="87" t="s">
        <v>156</v>
      </c>
      <c r="C93" s="146"/>
      <c r="D93" s="147"/>
      <c r="E93" s="148"/>
      <c r="F93" s="148"/>
    </row>
    <row r="94" spans="1:6" ht="14.25">
      <c r="A94" s="40"/>
      <c r="B94" s="87" t="s">
        <v>157</v>
      </c>
      <c r="C94" s="146"/>
      <c r="D94" s="147"/>
      <c r="E94" s="148"/>
      <c r="F94" s="148"/>
    </row>
    <row r="95" spans="1:6" ht="14.25">
      <c r="A95" s="40"/>
      <c r="B95" s="87" t="s">
        <v>158</v>
      </c>
      <c r="C95" s="146"/>
      <c r="D95" s="147"/>
      <c r="E95" s="148"/>
      <c r="F95" s="148"/>
    </row>
    <row r="96" spans="1:6" ht="14.25">
      <c r="A96" s="40"/>
      <c r="B96" s="88" t="s">
        <v>159</v>
      </c>
      <c r="C96" s="146"/>
      <c r="D96" s="147"/>
      <c r="E96" s="148"/>
      <c r="F96" s="148"/>
    </row>
    <row r="97" spans="1:253" ht="14.25">
      <c r="A97" s="144"/>
      <c r="B97" s="87"/>
      <c r="C97" s="58" t="s">
        <v>152</v>
      </c>
      <c r="D97" s="56">
        <v>50</v>
      </c>
      <c r="E97" s="244"/>
      <c r="F97" s="50">
        <f>D97*E97</f>
        <v>0</v>
      </c>
    </row>
    <row r="98" spans="1:253" ht="14.25">
      <c r="A98" s="144"/>
      <c r="B98" s="87"/>
      <c r="C98" s="58"/>
      <c r="D98" s="91"/>
      <c r="E98" s="92"/>
      <c r="F98" s="50"/>
    </row>
    <row r="99" spans="1:253" ht="12.95" customHeight="1">
      <c r="E99" s="243">
        <f>SUM(F80:F98)</f>
        <v>0</v>
      </c>
    </row>
    <row r="100" spans="1:253" ht="30" customHeight="1">
      <c r="A100" s="40">
        <f>A90+1</f>
        <v>4</v>
      </c>
      <c r="B100" s="53" t="s">
        <v>36</v>
      </c>
      <c r="C100" s="72" t="s">
        <v>32</v>
      </c>
      <c r="D100" s="66">
        <v>0.03</v>
      </c>
      <c r="E100" s="73">
        <f>+SUM(E99)</f>
        <v>0</v>
      </c>
      <c r="F100" s="73">
        <f>D100*E100</f>
        <v>0</v>
      </c>
    </row>
    <row r="101" spans="1:253" ht="14.25">
      <c r="A101" s="144"/>
      <c r="B101" s="87"/>
      <c r="C101" s="7"/>
      <c r="D101" s="7"/>
      <c r="E101" s="7"/>
      <c r="F101" s="7"/>
    </row>
    <row r="102" spans="1:253" ht="15">
      <c r="A102" s="122"/>
      <c r="B102" s="95" t="s">
        <v>161</v>
      </c>
      <c r="C102" s="95"/>
      <c r="D102" s="96"/>
      <c r="E102" s="97"/>
      <c r="F102" s="97">
        <f>SUM(F65:F98)</f>
        <v>0</v>
      </c>
    </row>
    <row r="104" spans="1:253">
      <c r="A104" s="152"/>
      <c r="B104" s="153" t="s">
        <v>238</v>
      </c>
      <c r="C104" s="154"/>
      <c r="D104" s="155"/>
      <c r="E104" s="156"/>
      <c r="F104" s="157">
        <f>SUM(F60+F102)</f>
        <v>0</v>
      </c>
    </row>
    <row r="111" spans="1:253" s="22" customFormat="1">
      <c r="A111" s="20"/>
      <c r="B111" s="158"/>
      <c r="D111" s="23"/>
      <c r="E111" s="24"/>
      <c r="F111" s="24"/>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row>
    <row r="147" spans="1:253" s="22" customFormat="1">
      <c r="A147" s="20"/>
      <c r="B147" s="158"/>
      <c r="D147" s="23"/>
      <c r="E147" s="24"/>
      <c r="F147" s="24"/>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c r="IS147" s="7"/>
    </row>
  </sheetData>
  <sheetProtection password="CEA0" sheet="1" objects="1" scenarios="1" selectLockedCells="1"/>
  <mergeCells count="15">
    <mergeCell ref="B32:E32"/>
    <mergeCell ref="B38:H38"/>
    <mergeCell ref="B63:F63"/>
    <mergeCell ref="B75:E75"/>
    <mergeCell ref="B5:E5"/>
    <mergeCell ref="B6:E6"/>
    <mergeCell ref="B26:E26"/>
    <mergeCell ref="B28:E28"/>
    <mergeCell ref="B29:C29"/>
    <mergeCell ref="B9:E9"/>
    <mergeCell ref="B13:E13"/>
    <mergeCell ref="B16:E16"/>
    <mergeCell ref="B20:E20"/>
    <mergeCell ref="B22:E22"/>
    <mergeCell ref="B24:E24"/>
  </mergeCells>
  <phoneticPr fontId="39" type="noConversion"/>
  <pageMargins left="0.55000000000000004" right="0.16" top="0.59" bottom="0.59" header="0.51" footer="0.51"/>
  <pageSetup paperSize="9" scale="95" orientation="portrait" horizontalDpi="4294967292" verticalDpi="4294967292"/>
  <colBreaks count="1" manualBreakCount="1">
    <brk id="6" max="1048575" man="1"/>
  </colBreak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Q77"/>
  <sheetViews>
    <sheetView topLeftCell="A21" zoomScale="150" zoomScaleNormal="150" zoomScalePageLayoutView="150" workbookViewId="0">
      <selection activeCell="E32" activeCellId="3" sqref="E26 E28 E30 E32"/>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16384" width="9.140625" style="7"/>
  </cols>
  <sheetData>
    <row r="1" spans="1:6" ht="15">
      <c r="A1" s="1"/>
      <c r="B1" s="2" t="s">
        <v>0</v>
      </c>
      <c r="C1" s="3"/>
      <c r="D1" s="4"/>
      <c r="E1" s="5"/>
      <c r="F1" s="6"/>
    </row>
    <row r="2" spans="1:6" ht="15">
      <c r="A2" s="8"/>
      <c r="B2" s="265" t="s">
        <v>220</v>
      </c>
      <c r="C2" s="265"/>
      <c r="D2" s="265"/>
      <c r="E2" s="265"/>
      <c r="F2" s="266"/>
    </row>
    <row r="3" spans="1:6" ht="15.75" thickBot="1">
      <c r="A3" s="14"/>
      <c r="B3" s="15" t="s">
        <v>244</v>
      </c>
      <c r="C3" s="16"/>
      <c r="D3" s="17"/>
      <c r="E3" s="18"/>
      <c r="F3" s="19"/>
    </row>
    <row r="4" spans="1:6" ht="13.5" thickBot="1"/>
    <row r="5" spans="1:6" ht="15.75">
      <c r="A5" s="25"/>
      <c r="B5" s="261" t="s">
        <v>3</v>
      </c>
      <c r="C5" s="261"/>
      <c r="D5" s="261"/>
      <c r="E5" s="261"/>
      <c r="F5" s="26"/>
    </row>
    <row r="6" spans="1:6" ht="27" customHeight="1" thickBot="1">
      <c r="A6" s="27"/>
      <c r="B6" s="262" t="s">
        <v>4</v>
      </c>
      <c r="C6" s="262"/>
      <c r="D6" s="262"/>
      <c r="E6" s="262"/>
      <c r="F6" s="28"/>
    </row>
    <row r="8" spans="1:6" ht="15">
      <c r="B8" s="35" t="s">
        <v>10</v>
      </c>
    </row>
    <row r="9" spans="1:6" ht="56.1" customHeight="1">
      <c r="B9" s="254" t="s">
        <v>11</v>
      </c>
      <c r="C9" s="254"/>
      <c r="D9" s="254"/>
      <c r="E9" s="254"/>
    </row>
    <row r="10" spans="1:6" ht="14.25">
      <c r="B10" s="30"/>
      <c r="C10" s="32"/>
      <c r="D10" s="33"/>
    </row>
    <row r="11" spans="1:6" ht="15">
      <c r="B11" s="36" t="s">
        <v>12</v>
      </c>
      <c r="C11" s="32"/>
      <c r="D11" s="33"/>
    </row>
    <row r="12" spans="1:6" ht="14.25">
      <c r="B12" s="30"/>
    </row>
    <row r="13" spans="1:6" ht="42.95" customHeight="1">
      <c r="A13" s="37" t="s">
        <v>13</v>
      </c>
      <c r="B13" s="254" t="s">
        <v>14</v>
      </c>
      <c r="C13" s="254"/>
      <c r="D13" s="254"/>
      <c r="E13" s="254"/>
    </row>
    <row r="14" spans="1:6" ht="14.25">
      <c r="B14" s="30"/>
    </row>
    <row r="15" spans="1:6" ht="69.95" customHeight="1">
      <c r="A15" s="37" t="s">
        <v>13</v>
      </c>
      <c r="B15" s="254" t="s">
        <v>15</v>
      </c>
      <c r="C15" s="254"/>
      <c r="D15" s="254"/>
      <c r="E15" s="254"/>
    </row>
    <row r="16" spans="1:6" ht="14.25">
      <c r="B16" s="30"/>
    </row>
    <row r="17" spans="1:6" ht="71.099999999999994" customHeight="1">
      <c r="A17" s="37" t="s">
        <v>13</v>
      </c>
      <c r="B17" s="254" t="s">
        <v>16</v>
      </c>
      <c r="C17" s="254"/>
      <c r="D17" s="254"/>
      <c r="E17" s="254"/>
    </row>
    <row r="18" spans="1:6" ht="14.25">
      <c r="B18" s="30"/>
    </row>
    <row r="19" spans="1:6" ht="84.95" customHeight="1">
      <c r="A19" s="37" t="s">
        <v>13</v>
      </c>
      <c r="B19" s="254" t="s">
        <v>17</v>
      </c>
      <c r="C19" s="254"/>
      <c r="D19" s="254"/>
      <c r="E19" s="254"/>
    </row>
    <row r="20" spans="1:6" ht="14.25">
      <c r="B20" s="30"/>
    </row>
    <row r="21" spans="1:6" ht="56.1" customHeight="1">
      <c r="A21" s="37" t="s">
        <v>13</v>
      </c>
      <c r="B21" s="254" t="s">
        <v>18</v>
      </c>
      <c r="C21" s="254"/>
      <c r="D21" s="254"/>
      <c r="E21" s="254"/>
    </row>
    <row r="22" spans="1:6" ht="14.1" customHeight="1">
      <c r="A22" s="37"/>
      <c r="B22" s="256" t="s">
        <v>21</v>
      </c>
      <c r="C22" s="256"/>
      <c r="D22" s="43"/>
      <c r="E22" s="43"/>
      <c r="F22" s="43"/>
    </row>
    <row r="23" spans="1:6" ht="12" customHeight="1">
      <c r="A23" s="44" t="s">
        <v>22</v>
      </c>
      <c r="B23" s="44" t="s">
        <v>23</v>
      </c>
      <c r="C23" s="45" t="s">
        <v>24</v>
      </c>
      <c r="D23" s="45" t="s">
        <v>25</v>
      </c>
      <c r="E23" s="46" t="s">
        <v>26</v>
      </c>
      <c r="F23" s="46" t="s">
        <v>27</v>
      </c>
    </row>
    <row r="24" spans="1:6" ht="15.75">
      <c r="A24" s="84" t="s">
        <v>119</v>
      </c>
      <c r="B24" s="257" t="s">
        <v>240</v>
      </c>
      <c r="C24" s="257"/>
      <c r="D24" s="257"/>
      <c r="E24" s="257"/>
      <c r="F24" s="257"/>
    </row>
    <row r="25" spans="1:6" ht="14.1" customHeight="1">
      <c r="A25" s="40"/>
      <c r="B25" s="53"/>
      <c r="C25" s="65"/>
      <c r="D25" s="59"/>
      <c r="E25" s="50"/>
      <c r="F25" s="50"/>
    </row>
    <row r="26" spans="1:6" ht="14.1" customHeight="1">
      <c r="A26" s="67">
        <v>1</v>
      </c>
      <c r="B26" s="68" t="s">
        <v>33</v>
      </c>
      <c r="C26" s="69" t="s">
        <v>29</v>
      </c>
      <c r="D26" s="70">
        <v>3</v>
      </c>
      <c r="E26" s="248"/>
      <c r="F26" s="71">
        <f>D26*E26</f>
        <v>0</v>
      </c>
    </row>
    <row r="27" spans="1:6" ht="14.1" customHeight="1">
      <c r="A27" s="67"/>
      <c r="B27" s="68"/>
      <c r="C27" s="69"/>
      <c r="D27" s="70"/>
      <c r="E27" s="71"/>
      <c r="F27" s="71"/>
    </row>
    <row r="28" spans="1:6" ht="14.1" customHeight="1">
      <c r="A28" s="67">
        <f>A26+1</f>
        <v>2</v>
      </c>
      <c r="B28" s="68" t="s">
        <v>34</v>
      </c>
      <c r="C28" s="69" t="s">
        <v>29</v>
      </c>
      <c r="D28" s="70">
        <v>3</v>
      </c>
      <c r="E28" s="248"/>
      <c r="F28" s="71">
        <f>D28*E28</f>
        <v>0</v>
      </c>
    </row>
    <row r="29" spans="1:6" ht="14.1" customHeight="1">
      <c r="A29" s="67"/>
      <c r="B29" s="68"/>
      <c r="C29" s="69"/>
      <c r="D29" s="70"/>
      <c r="E29" s="71"/>
      <c r="F29" s="71"/>
    </row>
    <row r="30" spans="1:6" ht="27.95" customHeight="1">
      <c r="A30" s="67">
        <f>A28+1</f>
        <v>3</v>
      </c>
      <c r="B30" s="68" t="s">
        <v>35</v>
      </c>
      <c r="C30" s="69" t="s">
        <v>219</v>
      </c>
      <c r="D30" s="70">
        <v>20</v>
      </c>
      <c r="E30" s="248"/>
      <c r="F30" s="71">
        <f>D30*E30</f>
        <v>0</v>
      </c>
    </row>
    <row r="31" spans="1:6" ht="12.75" customHeight="1">
      <c r="A31" s="7"/>
      <c r="B31" s="7"/>
      <c r="C31" s="7"/>
      <c r="D31" s="7"/>
      <c r="E31" s="7"/>
      <c r="F31" s="242"/>
    </row>
    <row r="32" spans="1:6" s="57" customFormat="1" ht="24.95" customHeight="1">
      <c r="A32" s="67">
        <f>A30+1</f>
        <v>4</v>
      </c>
      <c r="B32" s="53" t="s">
        <v>36</v>
      </c>
      <c r="C32" s="69" t="s">
        <v>29</v>
      </c>
      <c r="D32" s="70">
        <v>3</v>
      </c>
      <c r="E32" s="248"/>
      <c r="F32" s="71">
        <f>D32*E32</f>
        <v>0</v>
      </c>
    </row>
    <row r="33" spans="1:251" s="57" customFormat="1" ht="9.9499999999999993" customHeight="1">
      <c r="A33" s="74"/>
      <c r="B33" s="53"/>
      <c r="C33" s="72"/>
      <c r="D33" s="59"/>
      <c r="E33" s="75"/>
      <c r="F33" s="75"/>
    </row>
    <row r="34" spans="1:251" s="54" customFormat="1" ht="12" customHeight="1">
      <c r="A34" s="76"/>
      <c r="B34" s="268" t="s">
        <v>241</v>
      </c>
      <c r="C34" s="268"/>
      <c r="D34" s="240"/>
      <c r="E34" s="241"/>
      <c r="F34" s="241">
        <f>SUM(F25:F32)</f>
        <v>0</v>
      </c>
    </row>
    <row r="35" spans="1:251" s="54" customFormat="1" ht="12" customHeight="1">
      <c r="A35" s="77"/>
      <c r="B35" s="78"/>
      <c r="C35" s="78"/>
      <c r="D35" s="79"/>
      <c r="E35" s="80"/>
      <c r="F35" s="80"/>
    </row>
    <row r="41" spans="1:251" s="22" customFormat="1">
      <c r="A41" s="20"/>
      <c r="B41" s="158"/>
      <c r="D41" s="23"/>
      <c r="E41" s="24"/>
      <c r="F41" s="24"/>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row>
    <row r="77" spans="1:251" s="22" customFormat="1">
      <c r="A77" s="20"/>
      <c r="B77" s="158"/>
      <c r="D77" s="23"/>
      <c r="E77" s="24"/>
      <c r="F77" s="24"/>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row>
  </sheetData>
  <sheetProtection password="CEA0" sheet="1" objects="1" scenarios="1" selectLockedCells="1"/>
  <mergeCells count="12">
    <mergeCell ref="B2:F2"/>
    <mergeCell ref="B5:E5"/>
    <mergeCell ref="B6:E6"/>
    <mergeCell ref="B15:E15"/>
    <mergeCell ref="B9:E9"/>
    <mergeCell ref="B13:E13"/>
    <mergeCell ref="B22:C22"/>
    <mergeCell ref="B34:C34"/>
    <mergeCell ref="B24:F24"/>
    <mergeCell ref="B17:E17"/>
    <mergeCell ref="B19:E19"/>
    <mergeCell ref="B21:E21"/>
  </mergeCells>
  <phoneticPr fontId="39" type="noConversion"/>
  <pageMargins left="0.55000000000000004" right="0.16" top="0.59" bottom="0.59" header="0.51" footer="0.51"/>
  <pageSetup paperSize="9" scale="83" orientation="portrait" horizontalDpi="4294967292" verticalDpi="4294967292"/>
  <rowBreaks count="1" manualBreakCount="1">
    <brk id="34" max="5"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10</vt:i4>
      </vt:variant>
    </vt:vector>
  </HeadingPairs>
  <TitlesOfParts>
    <vt:vector size="22" baseType="lpstr">
      <vt:lpstr>01-REKAPITULACIJA_VSA DELA</vt:lpstr>
      <vt:lpstr>00-REKAPITULACIJA_objekti</vt:lpstr>
      <vt:lpstr>1_pav_A</vt:lpstr>
      <vt:lpstr>2_pav_B</vt:lpstr>
      <vt:lpstr>3_pav_C</vt:lpstr>
      <vt:lpstr>3-1_hodnikAC</vt:lpstr>
      <vt:lpstr>3-2_hodnikAB</vt:lpstr>
      <vt:lpstr>4_Lek_Kuh</vt:lpstr>
      <vt:lpstr>4-1_kotl_delavnice_garaza</vt:lpstr>
      <vt:lpstr>5_DC</vt:lpstr>
      <vt:lpstr>6-1_uprava</vt:lpstr>
      <vt:lpstr>6-2_vratarnica</vt:lpstr>
      <vt:lpstr>'1_pav_A'!Področje_tiskanja</vt:lpstr>
      <vt:lpstr>'2_pav_B'!Področje_tiskanja</vt:lpstr>
      <vt:lpstr>'3_pav_C'!Področje_tiskanja</vt:lpstr>
      <vt:lpstr>'3-1_hodnikAC'!Področje_tiskanja</vt:lpstr>
      <vt:lpstr>'3-2_hodnikAB'!Področje_tiskanja</vt:lpstr>
      <vt:lpstr>'4_Lek_Kuh'!Področje_tiskanja</vt:lpstr>
      <vt:lpstr>'4-1_kotl_delavnice_garaza'!Področje_tiskanja</vt:lpstr>
      <vt:lpstr>'5_DC'!Področje_tiskanja</vt:lpstr>
      <vt:lpstr>'6-1_uprava'!Področje_tiskanja</vt:lpstr>
      <vt:lpstr>'6-2_vratarnica'!Področje_tiskanja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dc:creator>
  <cp:lastModifiedBy>Igor Turk</cp:lastModifiedBy>
  <cp:lastPrinted>2015-10-20T13:03:39Z</cp:lastPrinted>
  <dcterms:created xsi:type="dcterms:W3CDTF">2015-10-19T14:42:43Z</dcterms:created>
  <dcterms:modified xsi:type="dcterms:W3CDTF">2016-01-27T11:53:57Z</dcterms:modified>
</cp:coreProperties>
</file>